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U:\BU\BUSINESS OFFICE\2024- Business Office\"/>
    </mc:Choice>
  </mc:AlternateContent>
  <xr:revisionPtr revIDLastSave="0" documentId="13_ncr:1_{3258E87E-7ECF-4DB9-9E04-5F68B00FAE46}" xr6:coauthVersionLast="47" xr6:coauthVersionMax="47" xr10:uidLastSave="{00000000-0000-0000-0000-000000000000}"/>
  <bookViews>
    <workbookView xWindow="49170" yWindow="2610" windowWidth="21840" windowHeight="13140" tabRatio="855" firstSheet="1" activeTab="6" xr2:uid="{00000000-000D-0000-FFFF-FFFF00000000}"/>
  </bookViews>
  <sheets>
    <sheet name="Ctl" sheetId="17" state="hidden" r:id="rId1"/>
    <sheet name="Encumb" sheetId="9" r:id="rId2"/>
    <sheet name="ATP" sheetId="11" r:id="rId3"/>
    <sheet name="Travel-MCCC-Other" sheetId="14" r:id="rId4"/>
    <sheet name="Travel-AFSCME" sheetId="16" r:id="rId5"/>
    <sheet name="Travel Adv Request" sheetId="4" r:id="rId6"/>
    <sheet name="Expense Reimb Form" sheetId="7" r:id="rId7"/>
    <sheet name="Budget Change Request" sheetId="6" state="hidden" r:id="rId8"/>
    <sheet name="Budget Increase" sheetId="15" state="hidden" r:id="rId9"/>
    <sheet name="Budgets" sheetId="18" r:id="rId10"/>
  </sheets>
  <definedNames>
    <definedName name="_xlnm.Print_Area" localSheetId="2">ATP!$B$2:$K$54</definedName>
    <definedName name="_xlnm.Print_Area" localSheetId="7">'Budget Change Request'!$B$2:$J$48</definedName>
    <definedName name="_xlnm.Print_Area" localSheetId="1">Encumb!$B$3:$P$59</definedName>
    <definedName name="_xlnm.Print_Area" localSheetId="4">'Travel-AFSCME'!$B$1:$I$46</definedName>
    <definedName name="_xlnm.Print_Area" localSheetId="3">'Travel-MCCC-Other'!$B$1:$I$46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9" l="1"/>
  <c r="B5" i="11" s="1"/>
  <c r="B3" i="7"/>
  <c r="B2" i="4"/>
  <c r="B2" i="16"/>
  <c r="B2" i="14"/>
  <c r="L17" i="7"/>
  <c r="L35" i="7" s="1"/>
  <c r="L39" i="7" s="1"/>
  <c r="I39" i="7" s="1"/>
  <c r="G23" i="14"/>
  <c r="G22" i="14"/>
  <c r="G21" i="14"/>
  <c r="G23" i="16"/>
  <c r="G22" i="16"/>
  <c r="G21" i="16"/>
  <c r="E23" i="16"/>
  <c r="I23" i="16" s="1"/>
  <c r="E22" i="16"/>
  <c r="I22" i="16" s="1"/>
  <c r="E21" i="16"/>
  <c r="E23" i="14"/>
  <c r="E22" i="14"/>
  <c r="I22" i="14" s="1"/>
  <c r="E21" i="14"/>
  <c r="I21" i="14" s="1"/>
  <c r="P59" i="9"/>
  <c r="K54" i="11" s="1"/>
  <c r="F17" i="14"/>
  <c r="I17" i="14" s="1"/>
  <c r="K35" i="7"/>
  <c r="J35" i="7"/>
  <c r="I35" i="7"/>
  <c r="H35" i="7"/>
  <c r="G35" i="7"/>
  <c r="L30" i="7"/>
  <c r="L31" i="7"/>
  <c r="F35" i="7"/>
  <c r="L18" i="7"/>
  <c r="L19" i="7"/>
  <c r="L20" i="7"/>
  <c r="L21" i="7"/>
  <c r="L22" i="7"/>
  <c r="L23" i="7"/>
  <c r="L24" i="7"/>
  <c r="L25" i="7"/>
  <c r="L26" i="7"/>
  <c r="L27" i="7"/>
  <c r="L28" i="7"/>
  <c r="L29" i="7"/>
  <c r="L32" i="7"/>
  <c r="L33" i="7"/>
  <c r="L34" i="7"/>
  <c r="C17" i="7"/>
  <c r="F17" i="16"/>
  <c r="I17" i="16" s="1"/>
  <c r="I15" i="16"/>
  <c r="I18" i="16"/>
  <c r="I19" i="16"/>
  <c r="I21" i="16"/>
  <c r="B3" i="15"/>
  <c r="B3" i="6"/>
  <c r="P40" i="9"/>
  <c r="P39" i="9"/>
  <c r="P38" i="9"/>
  <c r="P37" i="9"/>
  <c r="P36" i="9"/>
  <c r="P29" i="9"/>
  <c r="P30" i="9"/>
  <c r="P31" i="9"/>
  <c r="P32" i="9"/>
  <c r="P33" i="9"/>
  <c r="P34" i="9"/>
  <c r="P35" i="9"/>
  <c r="H20" i="15"/>
  <c r="J20" i="15" s="1"/>
  <c r="K20" i="15" s="1"/>
  <c r="H19" i="15"/>
  <c r="J19" i="15" s="1"/>
  <c r="K19" i="15" s="1"/>
  <c r="H18" i="15"/>
  <c r="J18" i="15" s="1"/>
  <c r="K18" i="15" s="1"/>
  <c r="H17" i="15"/>
  <c r="J17" i="15" s="1"/>
  <c r="K17" i="15" s="1"/>
  <c r="H16" i="15"/>
  <c r="J16" i="15"/>
  <c r="K16" i="15" s="1"/>
  <c r="H15" i="15"/>
  <c r="J15" i="15"/>
  <c r="K15" i="15"/>
  <c r="D28" i="4"/>
  <c r="I15" i="14"/>
  <c r="I18" i="14"/>
  <c r="I19" i="14"/>
  <c r="I23" i="14"/>
  <c r="I25" i="16" l="1"/>
  <c r="I25" i="14"/>
  <c r="O41" i="9"/>
  <c r="I46" i="14"/>
  <c r="I46" i="16"/>
  <c r="I51" i="4" s="1"/>
  <c r="L48" i="7" s="1"/>
  <c r="J48" i="6" s="1"/>
  <c r="K5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Gift Mtileni</author>
  </authors>
  <commentList>
    <comment ref="B7" authorId="0" shapeId="0" xr:uid="{00000000-0006-0000-0100-000001000000}">
      <text>
        <r>
          <rPr>
            <b/>
            <sz val="9"/>
            <color indexed="81"/>
            <rFont val="Tahoma"/>
            <family val="2"/>
          </rPr>
          <t xml:space="preserve">Make sure that Budgeted Funds are available to avoid delays in processing.
</t>
        </r>
      </text>
    </comment>
    <comment ref="D9" authorId="0" shapeId="0" xr:uid="{00000000-0006-0000-0100-000002000000}">
      <text>
        <r>
          <rPr>
            <b/>
            <sz val="9"/>
            <color indexed="81"/>
            <rFont val="Tahoma"/>
            <family val="2"/>
          </rPr>
          <t>Please ensure the correct Cost Center is inserted here. Pay particular attention to Grant Funded items whose cost centers start from 6000 to 6999. Check with the Business Office if unsure.</t>
        </r>
        <r>
          <rPr>
            <sz val="9"/>
            <color indexed="81"/>
            <rFont val="Tahoma"/>
            <family val="2"/>
          </rPr>
          <t xml:space="preserve">
</t>
        </r>
      </text>
    </comment>
    <comment ref="I9" authorId="0" shapeId="0" xr:uid="{00000000-0006-0000-0100-000003000000}">
      <text>
        <r>
          <rPr>
            <b/>
            <sz val="9"/>
            <color indexed="81"/>
            <rFont val="Tahoma"/>
            <family val="2"/>
          </rPr>
          <t>Use 7515-9135 for Trust Funds (College Fees)
Use 7515-9149 for Campus Managed Grants
Special Appropriation #'s are available for RLTAC and other state funded projects</t>
        </r>
      </text>
    </comment>
    <comment ref="O9" authorId="0" shapeId="0" xr:uid="{00000000-0006-0000-0100-000004000000}">
      <text>
        <r>
          <rPr>
            <b/>
            <sz val="9"/>
            <color indexed="81"/>
            <rFont val="Tahoma"/>
            <family val="2"/>
          </rPr>
          <t>Leave Blank if the expenditure does not fall under any project. This is to be used only when a Project Code is provided by the Business Office.</t>
        </r>
        <r>
          <rPr>
            <sz val="9"/>
            <color indexed="81"/>
            <rFont val="Tahoma"/>
            <family val="2"/>
          </rPr>
          <t xml:space="preserve">
</t>
        </r>
      </text>
    </comment>
    <comment ref="D11" authorId="0" shapeId="0" xr:uid="{00000000-0006-0000-0100-000005000000}">
      <text>
        <r>
          <rPr>
            <b/>
            <sz val="9"/>
            <color indexed="81"/>
            <rFont val="Tahoma"/>
            <family val="2"/>
          </rPr>
          <t xml:space="preserve">Insert Name of Grant or Trust Funds (College Fees) if funded by RCC's own Resources
</t>
        </r>
      </text>
    </comment>
    <comment ref="P11" authorId="0" shapeId="0" xr:uid="{00000000-0006-0000-0100-000006000000}">
      <text>
        <r>
          <rPr>
            <b/>
            <sz val="9"/>
            <color indexed="81"/>
            <rFont val="Tahoma"/>
            <family val="2"/>
          </rPr>
          <t>Always refer to the Expenditure Classification Handbook for detailed narrative under each object code to ensure expenditures are correctly classified. The handbook can be found on the G:/Drive/State Comptrollers Handbook or  https://www.macomptroller.org/contracts</t>
        </r>
        <r>
          <rPr>
            <sz val="9"/>
            <color indexed="81"/>
            <rFont val="Tahoma"/>
            <family val="2"/>
          </rPr>
          <t xml:space="preserve">
</t>
        </r>
      </text>
    </comment>
    <comment ref="C14" authorId="0" shapeId="0" xr:uid="{00000000-0006-0000-0100-000007000000}">
      <text>
        <r>
          <rPr>
            <b/>
            <sz val="9"/>
            <color indexed="81"/>
            <rFont val="Tahoma"/>
            <family val="2"/>
          </rPr>
          <t>Insert name of Vendor or Employee to be paid</t>
        </r>
        <r>
          <rPr>
            <sz val="9"/>
            <color indexed="81"/>
            <rFont val="Tahoma"/>
            <family val="2"/>
          </rPr>
          <t xml:space="preserve">
</t>
        </r>
      </text>
    </comment>
    <comment ref="C24" authorId="0" shapeId="0" xr:uid="{00000000-0006-0000-0100-000008000000}">
      <text>
        <r>
          <rPr>
            <b/>
            <sz val="9"/>
            <color indexed="81"/>
            <rFont val="Tahoma"/>
            <family val="2"/>
          </rPr>
          <t>Insert Name of Preparer and not Department. This is very helpful if the need to contact the preparer arises. Do not forget to include phone extension number below.</t>
        </r>
        <r>
          <rPr>
            <sz val="9"/>
            <color indexed="81"/>
            <rFont val="Tahoma"/>
            <family val="2"/>
          </rPr>
          <t xml:space="preserve">
</t>
        </r>
      </text>
    </comment>
    <comment ref="I24" authorId="0" shapeId="0" xr:uid="{00000000-0006-0000-0100-000009000000}">
      <text>
        <r>
          <rPr>
            <b/>
            <sz val="9"/>
            <color indexed="81"/>
            <rFont val="Tahoma"/>
            <family val="2"/>
          </rPr>
          <t>All Purchase Orders (PO's) will be sent to the vendors by the Business Office (where necessary) unless alternative arrangements are indicated in this field</t>
        </r>
        <r>
          <rPr>
            <sz val="9"/>
            <color indexed="81"/>
            <rFont val="Tahoma"/>
            <family val="2"/>
          </rPr>
          <t xml:space="preserve">
</t>
        </r>
      </text>
    </comment>
    <comment ref="B41" authorId="0" shapeId="0" xr:uid="{00000000-0006-0000-0100-00000A000000}">
      <text>
        <r>
          <rPr>
            <b/>
            <sz val="9"/>
            <color indexed="81"/>
            <rFont val="Tahoma"/>
            <family val="2"/>
          </rPr>
          <t>In the unlikely event that more lines are required, please prepare another encumbrance and carry forward the total to the next page in the first line and list the remaining items below the first line. This will ensure that the total being encumbered is reflected on the last page. Insert 1 under the quantity column, Balance carried forward under the Description column and the total amount from the previous encumbrance under Unit Price.</t>
        </r>
        <r>
          <rPr>
            <sz val="9"/>
            <color indexed="81"/>
            <rFont val="Tahoma"/>
            <family val="2"/>
          </rPr>
          <t xml:space="preserve">
</t>
        </r>
      </text>
    </comment>
    <comment ref="O41" authorId="0" shapeId="0" xr:uid="{00000000-0006-0000-0100-00000B000000}">
      <text>
        <r>
          <rPr>
            <b/>
            <sz val="9"/>
            <color indexed="81"/>
            <rFont val="Tahoma"/>
            <family val="2"/>
          </rPr>
          <t>Quantities and unit prices should be in figures and not words for the calculations to work correctly. Check your input if #VALUE! Is desplayed.</t>
        </r>
        <r>
          <rPr>
            <sz val="9"/>
            <color indexed="81"/>
            <rFont val="Tahoma"/>
            <family val="2"/>
          </rPr>
          <t xml:space="preserve">
</t>
        </r>
      </text>
    </comment>
    <comment ref="B49" authorId="0" shapeId="0" xr:uid="{00000000-0006-0000-0100-00000C000000}">
      <text>
        <r>
          <rPr>
            <b/>
            <sz val="9"/>
            <color indexed="81"/>
            <rFont val="Tahoma"/>
            <family val="2"/>
          </rPr>
          <t>Cost Center Manager MUST signg each and every encumbrance for the cost center regardless of the payee and amount (even if they are the beneficiary).</t>
        </r>
        <r>
          <rPr>
            <sz val="9"/>
            <color indexed="81"/>
            <rFont val="Tahoma"/>
            <family val="2"/>
          </rPr>
          <t xml:space="preserve">
</t>
        </r>
      </text>
    </comment>
    <comment ref="B52" authorId="0" shapeId="0" xr:uid="{00000000-0006-0000-0100-00000D000000}">
      <text>
        <r>
          <rPr>
            <b/>
            <sz val="9"/>
            <color indexed="81"/>
            <rFont val="Tahoma"/>
            <family val="2"/>
          </rPr>
          <t>Major Budget Unit Head MUST sign if total &gt; $1,500 or if Cost Center Manager is the Payee (Beneficiary).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Gift Mtileni</author>
  </authors>
  <commentList>
    <comment ref="B7" authorId="0" shapeId="0" xr:uid="{00000000-0006-0000-0200-000001000000}">
      <text>
        <r>
          <rPr>
            <b/>
            <sz val="11"/>
            <color indexed="81"/>
            <rFont val="Tahoma"/>
            <family val="2"/>
          </rPr>
          <t>See Comments on Encumbrance for guidance on how to complete the fields that do not have comments on this form</t>
        </r>
        <r>
          <rPr>
            <sz val="9"/>
            <color indexed="81"/>
            <rFont val="Tahoma"/>
            <family val="2"/>
          </rPr>
          <t xml:space="preserve">
</t>
        </r>
      </text>
    </comment>
    <comment ref="C16" authorId="0" shapeId="0" xr:uid="{00000000-0006-0000-0200-000002000000}">
      <text>
        <r>
          <rPr>
            <b/>
            <sz val="9"/>
            <color indexed="81"/>
            <rFont val="Tahoma"/>
            <family val="2"/>
          </rPr>
          <t>Insert name of Vendor or Employee to be paid</t>
        </r>
        <r>
          <rPr>
            <sz val="9"/>
            <color indexed="81"/>
            <rFont val="Tahoma"/>
            <family val="2"/>
          </rPr>
          <t xml:space="preserve">
</t>
        </r>
      </text>
    </comment>
    <comment ref="E20" authorId="0" shapeId="0" xr:uid="{00000000-0006-0000-0200-000003000000}">
      <text>
        <r>
          <rPr>
            <b/>
            <sz val="9"/>
            <color indexed="81"/>
            <rFont val="Tahoma"/>
            <family val="2"/>
          </rPr>
          <t xml:space="preserve">Insert Invoice Number exactly as it appears on the invoice. Do not prepare ATP based on PO, Packing Slip or Delivery Advice. For items that do not have an invoice number such as employee reimbursements, subscriptions, please use a unique identification number e.g. date of departure in the following format: YYYY-MM-DD. Other unique numbers as available on the bills can also be used. </t>
        </r>
        <r>
          <rPr>
            <sz val="9"/>
            <color indexed="81"/>
            <rFont val="Tahoma"/>
            <family val="2"/>
          </rPr>
          <t xml:space="preserve">
</t>
        </r>
      </text>
    </comment>
    <comment ref="E22" authorId="0" shapeId="0" xr:uid="{00000000-0006-0000-0200-000004000000}">
      <text>
        <r>
          <rPr>
            <b/>
            <sz val="9"/>
            <color indexed="81"/>
            <rFont val="Tahoma"/>
            <family val="2"/>
          </rPr>
          <t>Ensure this amount agrees to the amount on the invoice or other documentation supporting the payment</t>
        </r>
        <r>
          <rPr>
            <sz val="9"/>
            <color indexed="81"/>
            <rFont val="Tahoma"/>
            <family val="2"/>
          </rPr>
          <t xml:space="preserve">
</t>
        </r>
      </text>
    </comment>
    <comment ref="C26" authorId="0" shapeId="0" xr:uid="{00000000-0006-0000-0200-000005000000}">
      <text>
        <r>
          <rPr>
            <b/>
            <sz val="9"/>
            <color indexed="81"/>
            <rFont val="Tahoma"/>
            <family val="2"/>
          </rPr>
          <t>Provide PO number associated with the item to be paid. PO's are prepared from encumbrance documents. Do not prepare ATP before preparing an encumbrance.</t>
        </r>
        <r>
          <rPr>
            <sz val="9"/>
            <color indexed="81"/>
            <rFont val="Tahoma"/>
            <family val="2"/>
          </rPr>
          <t xml:space="preserve">
</t>
        </r>
      </text>
    </comment>
    <comment ref="G30" authorId="0" shapeId="0" xr:uid="{00000000-0006-0000-0200-000006000000}">
      <text>
        <r>
          <rPr>
            <b/>
            <sz val="9"/>
            <color indexed="81"/>
            <rFont val="Tahoma"/>
            <family val="2"/>
          </rPr>
          <t>All checks will be mailed to addresses provided by the vendors unless alternative arrangements are indicated in this field</t>
        </r>
        <r>
          <rPr>
            <sz val="9"/>
            <color indexed="81"/>
            <rFont val="Tahoma"/>
            <family val="2"/>
          </rPr>
          <t xml:space="preserve">
</t>
        </r>
      </text>
    </comment>
    <comment ref="C39" authorId="0" shapeId="0" xr:uid="{00000000-0006-0000-0200-000007000000}">
      <text>
        <r>
          <rPr>
            <b/>
            <sz val="9"/>
            <color indexed="81"/>
            <rFont val="Tahoma"/>
            <family val="2"/>
          </rPr>
          <t>Cost Center Manager MUST signg each and every ATP for the cost center regardless of the payee and amount (even if they are the beneficiary).</t>
        </r>
      </text>
    </comment>
    <comment ref="C44" authorId="0" shapeId="0" xr:uid="{00000000-0006-0000-0200-000008000000}">
      <text>
        <r>
          <rPr>
            <b/>
            <sz val="9"/>
            <color indexed="81"/>
            <rFont val="Tahoma"/>
            <family val="2"/>
          </rPr>
          <t>Major Budget Unit Head MUST sign if total &gt; $1,500 or if Cost Center Manager is the Payee (Beneficiary).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Gift Mtileni</author>
  </authors>
  <commentList>
    <comment ref="B2" authorId="0" shapeId="0" xr:uid="{00000000-0006-0000-0300-000001000000}">
      <text>
        <r>
          <rPr>
            <b/>
            <sz val="10"/>
            <color indexed="81"/>
            <rFont val="Tahoma"/>
            <family val="2"/>
          </rPr>
          <t>See Comments on Encumbrance for guidance on how to complete the fields that do not have comments on this form</t>
        </r>
      </text>
    </comment>
    <comment ref="C8" authorId="0" shapeId="0" xr:uid="{00000000-0006-0000-0300-000002000000}">
      <text>
        <r>
          <rPr>
            <b/>
            <sz val="9"/>
            <color indexed="81"/>
            <rFont val="Tahoma"/>
            <family val="2"/>
          </rPr>
          <t>Insert Upper Case X for in-state travel or leave blank</t>
        </r>
        <r>
          <rPr>
            <sz val="9"/>
            <color indexed="81"/>
            <rFont val="Tahoma"/>
            <family val="2"/>
          </rPr>
          <t xml:space="preserve">
</t>
        </r>
      </text>
    </comment>
    <comment ref="H8" authorId="0" shapeId="0" xr:uid="{00000000-0006-0000-0300-000003000000}">
      <text>
        <r>
          <rPr>
            <b/>
            <sz val="9"/>
            <color indexed="81"/>
            <rFont val="Tahoma"/>
            <family val="2"/>
          </rPr>
          <t>Insert Upper Case X for out-of-state travel or leave blank</t>
        </r>
        <r>
          <rPr>
            <sz val="9"/>
            <color indexed="81"/>
            <rFont val="Tahoma"/>
            <family val="2"/>
          </rPr>
          <t xml:space="preserve">
</t>
        </r>
      </text>
    </comment>
    <comment ref="C10" authorId="0" shapeId="0" xr:uid="{00000000-0006-0000-0300-000004000000}">
      <text>
        <r>
          <rPr>
            <b/>
            <sz val="9"/>
            <color indexed="81"/>
            <rFont val="Tahoma"/>
            <family val="2"/>
          </rPr>
          <t>Insert Name of Employee and not Vendor Name(s)</t>
        </r>
        <r>
          <rPr>
            <sz val="9"/>
            <color indexed="81"/>
            <rFont val="Tahoma"/>
            <family val="2"/>
          </rPr>
          <t xml:space="preserve">
</t>
        </r>
      </text>
    </comment>
    <comment ref="C12" authorId="0" shapeId="0" xr:uid="{00000000-0006-0000-0300-000005000000}">
      <text>
        <r>
          <rPr>
            <b/>
            <sz val="9"/>
            <color indexed="81"/>
            <rFont val="Tahoma"/>
            <family val="2"/>
          </rPr>
          <t>Please include City and State Code</t>
        </r>
        <r>
          <rPr>
            <sz val="9"/>
            <color indexed="81"/>
            <rFont val="Tahoma"/>
            <family val="2"/>
          </rPr>
          <t xml:space="preserve">
</t>
        </r>
      </text>
    </comment>
    <comment ref="C13" authorId="0" shapeId="0" xr:uid="{00000000-0006-0000-0300-000006000000}">
      <text>
        <r>
          <rPr>
            <b/>
            <sz val="9"/>
            <color indexed="81"/>
            <rFont val="Tahoma"/>
            <family val="2"/>
          </rPr>
          <t>Brief description of purpose of trip</t>
        </r>
        <r>
          <rPr>
            <sz val="9"/>
            <color indexed="81"/>
            <rFont val="Tahoma"/>
            <family val="2"/>
          </rPr>
          <t xml:space="preserve">
</t>
        </r>
      </text>
    </comment>
    <comment ref="H21" authorId="0" shapeId="0" xr:uid="{00000000-0006-0000-0300-000007000000}">
      <text>
        <r>
          <rPr>
            <b/>
            <sz val="9"/>
            <color indexed="81"/>
            <rFont val="Tahoma"/>
            <family val="2"/>
          </rPr>
          <t>Meal allowances are generally not payable for same day travel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Gift Mtileni</author>
  </authors>
  <commentList>
    <comment ref="B2" authorId="0" shapeId="0" xr:uid="{00000000-0006-0000-0400-000001000000}">
      <text>
        <r>
          <rPr>
            <b/>
            <sz val="10"/>
            <color indexed="81"/>
            <rFont val="Tahoma"/>
            <family val="2"/>
          </rPr>
          <t>See Comments on Encumbrance for guidance on how to complete the fields that do not have comments on this form</t>
        </r>
      </text>
    </comment>
    <comment ref="C8" authorId="0" shapeId="0" xr:uid="{00000000-0006-0000-0400-000002000000}">
      <text>
        <r>
          <rPr>
            <b/>
            <sz val="9"/>
            <color indexed="81"/>
            <rFont val="Tahoma"/>
            <family val="2"/>
          </rPr>
          <t>Insert Upper Case X for in-state travel or leave blank</t>
        </r>
        <r>
          <rPr>
            <sz val="9"/>
            <color indexed="81"/>
            <rFont val="Tahoma"/>
            <family val="2"/>
          </rPr>
          <t xml:space="preserve">
</t>
        </r>
      </text>
    </comment>
    <comment ref="H8" authorId="0" shapeId="0" xr:uid="{00000000-0006-0000-0400-000003000000}">
      <text>
        <r>
          <rPr>
            <b/>
            <sz val="9"/>
            <color indexed="81"/>
            <rFont val="Tahoma"/>
            <family val="2"/>
          </rPr>
          <t>Insert Upper Case X for out-of-state travel or leave blank</t>
        </r>
        <r>
          <rPr>
            <sz val="9"/>
            <color indexed="81"/>
            <rFont val="Tahoma"/>
            <family val="2"/>
          </rPr>
          <t xml:space="preserve">
</t>
        </r>
      </text>
    </comment>
    <comment ref="C10" authorId="0" shapeId="0" xr:uid="{00000000-0006-0000-0400-000004000000}">
      <text>
        <r>
          <rPr>
            <b/>
            <sz val="9"/>
            <color indexed="81"/>
            <rFont val="Tahoma"/>
            <family val="2"/>
          </rPr>
          <t>Insert Name of Employee and not Vendor Name(s)</t>
        </r>
        <r>
          <rPr>
            <sz val="9"/>
            <color indexed="81"/>
            <rFont val="Tahoma"/>
            <family val="2"/>
          </rPr>
          <t xml:space="preserve">
</t>
        </r>
      </text>
    </comment>
    <comment ref="C12" authorId="0" shapeId="0" xr:uid="{00000000-0006-0000-0400-000005000000}">
      <text>
        <r>
          <rPr>
            <b/>
            <sz val="9"/>
            <color indexed="81"/>
            <rFont val="Tahoma"/>
            <family val="2"/>
          </rPr>
          <t>Please include City and State Code</t>
        </r>
        <r>
          <rPr>
            <sz val="9"/>
            <color indexed="81"/>
            <rFont val="Tahoma"/>
            <family val="2"/>
          </rPr>
          <t xml:space="preserve">
</t>
        </r>
      </text>
    </comment>
    <comment ref="C13" authorId="0" shapeId="0" xr:uid="{00000000-0006-0000-0400-000006000000}">
      <text>
        <r>
          <rPr>
            <b/>
            <sz val="9"/>
            <color indexed="81"/>
            <rFont val="Tahoma"/>
            <family val="2"/>
          </rPr>
          <t>Brief description of purpose of trip</t>
        </r>
        <r>
          <rPr>
            <sz val="9"/>
            <color indexed="81"/>
            <rFont val="Tahoma"/>
            <family val="2"/>
          </rPr>
          <t xml:space="preserve">
</t>
        </r>
      </text>
    </comment>
    <comment ref="H21" authorId="0" shapeId="0" xr:uid="{00000000-0006-0000-0400-000007000000}">
      <text>
        <r>
          <rPr>
            <b/>
            <sz val="9"/>
            <color indexed="81"/>
            <rFont val="Tahoma"/>
            <family val="2"/>
          </rPr>
          <t>Meal allowances are generally not payable for same day travel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Gift Mtileni</author>
  </authors>
  <commentList>
    <comment ref="B2" authorId="0" shapeId="0" xr:uid="{00000000-0006-0000-0500-000001000000}">
      <text>
        <r>
          <rPr>
            <b/>
            <sz val="9"/>
            <color indexed="81"/>
            <rFont val="Tahoma"/>
            <family val="2"/>
          </rPr>
          <t>See Comments on "Encumbrance" and "Travel-MCCC-Other" Tabs for guidance on how to complete the fields that do not have comments on this form</t>
        </r>
      </text>
    </comment>
    <comment ref="B42" authorId="0" shapeId="0" xr:uid="{00000000-0006-0000-0500-000002000000}">
      <text>
        <r>
          <rPr>
            <b/>
            <sz val="9"/>
            <color indexed="81"/>
            <rFont val="Tahoma"/>
            <family val="2"/>
          </rPr>
          <t>Cost Center Manager MUST signg each and every travel advance request for the cost center regardless of the payee and amount (even if they are the beneficiary).</t>
        </r>
        <r>
          <rPr>
            <sz val="9"/>
            <color indexed="81"/>
            <rFont val="Tahoma"/>
            <family val="2"/>
          </rPr>
          <t xml:space="preserve">
</t>
        </r>
      </text>
    </comment>
    <comment ref="B46" authorId="0" shapeId="0" xr:uid="{00000000-0006-0000-0500-000003000000}">
      <text>
        <r>
          <rPr>
            <b/>
            <sz val="9"/>
            <color indexed="81"/>
            <rFont val="Tahoma"/>
            <family val="2"/>
          </rPr>
          <t>Major Budget Unit Head MUST sign if total &gt; $1,500 or if Cost Center Manager is the Payee (Beneficiary).</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Gift Mtileni</author>
  </authors>
  <commentList>
    <comment ref="B3" authorId="0" shapeId="0" xr:uid="{00000000-0006-0000-0600-000001000000}">
      <text>
        <r>
          <rPr>
            <b/>
            <sz val="10"/>
            <color indexed="81"/>
            <rFont val="Tahoma"/>
            <family val="2"/>
          </rPr>
          <t>See Comments on Encumbrance for guidance on how to complete the fields that do not have comments on this form</t>
        </r>
      </text>
    </comment>
    <comment ref="L13" authorId="0" shapeId="0" xr:uid="{00000000-0006-0000-0600-000002000000}">
      <text>
        <r>
          <rPr>
            <b/>
            <sz val="9"/>
            <color indexed="81"/>
            <rFont val="Tahoma"/>
            <family val="2"/>
          </rPr>
          <t>Insert total miles driven properly supported as per the guidance notes in red. 
For multiple trips, please attach a summary showing date, destination and miles driven for each trip including total miles for all trips. Each trip should be supported as per the guidance notes in red.</t>
        </r>
        <r>
          <rPr>
            <sz val="9"/>
            <color indexed="81"/>
            <rFont val="Tahoma"/>
            <family val="2"/>
          </rPr>
          <t xml:space="preserve">
</t>
        </r>
      </text>
    </comment>
    <comment ref="L17" authorId="0" shapeId="0" xr:uid="{00000000-0006-0000-0600-000003000000}">
      <text>
        <r>
          <rPr>
            <b/>
            <sz val="9"/>
            <color indexed="81"/>
            <rFont val="Tahoma"/>
            <family val="2"/>
          </rPr>
          <t>Insert date of return trip in cell B7</t>
        </r>
        <r>
          <rPr>
            <sz val="9"/>
            <color indexed="81"/>
            <rFont val="Tahoma"/>
            <family val="2"/>
          </rPr>
          <t xml:space="preserve">
</t>
        </r>
      </text>
    </comment>
    <comment ref="L18" authorId="0" shapeId="0" xr:uid="{00000000-0006-0000-0600-000004000000}">
      <text>
        <r>
          <rPr>
            <b/>
            <sz val="9"/>
            <color indexed="81"/>
            <rFont val="Tahoma"/>
            <family val="2"/>
          </rPr>
          <t>List dates, details and amounts for other expenses from Row 18 to 34.</t>
        </r>
        <r>
          <rPr>
            <sz val="9"/>
            <color indexed="81"/>
            <rFont val="Tahoma"/>
            <family val="2"/>
          </rPr>
          <t xml:space="preserve">
</t>
        </r>
      </text>
    </comment>
    <comment ref="L37" authorId="0" shapeId="0" xr:uid="{00000000-0006-0000-0600-000005000000}">
      <text>
        <r>
          <rPr>
            <b/>
            <sz val="9"/>
            <color indexed="81"/>
            <rFont val="Tahoma"/>
            <family val="2"/>
          </rPr>
          <t>Complete this row if an advance was received. If not, leave blank.</t>
        </r>
        <r>
          <rPr>
            <sz val="9"/>
            <color indexed="81"/>
            <rFont val="Tahoma"/>
            <family val="2"/>
          </rPr>
          <t xml:space="preserve">
</t>
        </r>
      </text>
    </comment>
    <comment ref="L39" authorId="0" shapeId="0" xr:uid="{00000000-0006-0000-0600-000006000000}">
      <text>
        <r>
          <rPr>
            <b/>
            <sz val="9"/>
            <color indexed="81"/>
            <rFont val="Tahoma"/>
            <family val="2"/>
          </rPr>
          <t>Payments to RCC should preferably be by check or Money Order.</t>
        </r>
        <r>
          <rPr>
            <sz val="9"/>
            <color indexed="81"/>
            <rFont val="Tahoma"/>
            <family val="2"/>
          </rPr>
          <t xml:space="preserve">
</t>
        </r>
      </text>
    </comment>
  </commentList>
</comments>
</file>

<file path=xl/sharedStrings.xml><?xml version="1.0" encoding="utf-8"?>
<sst xmlns="http://schemas.openxmlformats.org/spreadsheetml/2006/main" count="342" uniqueCount="214">
  <si>
    <t>ROXBURY COMMUNITY COLLEGE</t>
  </si>
  <si>
    <t>Vendor Name:</t>
  </si>
  <si>
    <t>Address:</t>
  </si>
  <si>
    <t>State:</t>
  </si>
  <si>
    <t>Zip Code:</t>
  </si>
  <si>
    <t>Quantity</t>
  </si>
  <si>
    <t>Unit Price</t>
  </si>
  <si>
    <t>Total Price</t>
  </si>
  <si>
    <t>NOTE ANY ATTACHMENTS:</t>
  </si>
  <si>
    <t>FOR BUSINESS OFFICE USE ONLY:</t>
  </si>
  <si>
    <t>AUTHORIZATION TO PAY ATTACHED INVOICE</t>
  </si>
  <si>
    <t>Cost  Center:</t>
  </si>
  <si>
    <t>Date invoice was received:</t>
  </si>
  <si>
    <t>Departmental Certification:</t>
  </si>
  <si>
    <t>Date</t>
  </si>
  <si>
    <r>
      <t xml:space="preserve">If Invoice is greater than $1,500.00 </t>
    </r>
    <r>
      <rPr>
        <b/>
        <sz val="10"/>
        <rFont val="Arial"/>
        <family val="2"/>
      </rPr>
      <t>Major Budget Unit Head's</t>
    </r>
    <r>
      <rPr>
        <sz val="10"/>
        <rFont val="Arial"/>
        <family val="2"/>
      </rPr>
      <t xml:space="preserve"> approval is required.</t>
    </r>
  </si>
  <si>
    <t>If Payment requested is less than invoice amount, attach explanation</t>
  </si>
  <si>
    <t>Attachments:</t>
  </si>
  <si>
    <t>Vendor Invoice and/or signed payment voucher</t>
  </si>
  <si>
    <t>Encumbrance document</t>
  </si>
  <si>
    <t>Proof of Delivery</t>
  </si>
  <si>
    <t>Other:_______________________________</t>
  </si>
  <si>
    <t>DATE:</t>
  </si>
  <si>
    <t>(Must not exceed 80%)</t>
  </si>
  <si>
    <t>ALL RECEIPTS ARE DUE AFTER TRAVEL TO RECEIVE REIMBURSEMENT</t>
  </si>
  <si>
    <t>This certifies adequate funds are available in this Cost Center allocations to meet this encumbrance</t>
  </si>
  <si>
    <t>APPROVED MAXIMUM OBLIGATION</t>
  </si>
  <si>
    <t>AUTHORIZED SIGNATORIES</t>
  </si>
  <si>
    <t>FEIN or SS#:</t>
  </si>
  <si>
    <t>REFERENCE PURCHASE ORDER NUMBER</t>
  </si>
  <si>
    <t>This form must be completed and routed through appropriate authorization before a change can be made</t>
  </si>
  <si>
    <t>If request is disapproved, the reason should be given.</t>
  </si>
  <si>
    <t>-</t>
  </si>
  <si>
    <t>Amount</t>
  </si>
  <si>
    <t>Cost</t>
  </si>
  <si>
    <t>DATE</t>
  </si>
  <si>
    <t>If this is grant/contract funded, submit appropriate Line Item Budget Form</t>
  </si>
  <si>
    <t>Explain clearly the justification for any increase/decrease, attach funding authorization if applicable</t>
  </si>
  <si>
    <t>Name of Employee</t>
  </si>
  <si>
    <t>Signed:</t>
  </si>
  <si>
    <t>Traveler</t>
  </si>
  <si>
    <t>I hereby certify under the penalty of perjury that the above amounts</t>
  </si>
  <si>
    <t>travel in the service of the College and conform fully with Travel Rules and</t>
  </si>
  <si>
    <t>Regulations.</t>
  </si>
  <si>
    <t>***ALL OUT-OF-STATE TRAVEL MUST BE APPROVED BY THE VICE PRESIDENT OF ADMIN. &amp; FINANCE &amp; THE PRESIDENT***</t>
  </si>
  <si>
    <t>as itemized are true and correct, were incurred by me during necessary</t>
  </si>
  <si>
    <t>Effective Date</t>
  </si>
  <si>
    <t>Object Code:</t>
  </si>
  <si>
    <t>City:</t>
  </si>
  <si>
    <t>___Supplemental pages of this requisition</t>
  </si>
  <si>
    <t>___Price quotations</t>
  </si>
  <si>
    <t>___Letter of justification</t>
  </si>
  <si>
    <t>INTERNAL REQUISITION TO PURCHASE / ENCUMBER FUNDS</t>
  </si>
  <si>
    <t>Project Code:</t>
  </si>
  <si>
    <t>COMPTROLLER/DESIGNEE</t>
  </si>
  <si>
    <t>Destination:</t>
  </si>
  <si>
    <t>Name:</t>
  </si>
  <si>
    <t>Departure Date:</t>
  </si>
  <si>
    <t>Return Date:</t>
  </si>
  <si>
    <t>Estimated Expense Amount:</t>
  </si>
  <si>
    <t>Advance Request Amount:</t>
  </si>
  <si>
    <t>From (Decrease)</t>
  </si>
  <si>
    <t>To (Increase)</t>
  </si>
  <si>
    <t>Summary of Request Justification: (Please attach a detailed narrative if necessary)</t>
  </si>
  <si>
    <r>
      <rPr>
        <b/>
        <sz val="11"/>
        <rFont val="Arial"/>
        <family val="2"/>
      </rPr>
      <t>*</t>
    </r>
    <r>
      <rPr>
        <b/>
        <sz val="9"/>
        <rFont val="Arial"/>
        <family val="2"/>
      </rPr>
      <t xml:space="preserve"> Please state the reason(s) for Disapproval:</t>
    </r>
  </si>
  <si>
    <t>Employee Name:</t>
  </si>
  <si>
    <t>Purpose of Trip:</t>
  </si>
  <si>
    <t>night (s)</t>
  </si>
  <si>
    <t>Meals:</t>
  </si>
  <si>
    <t>Lunch per Day @</t>
  </si>
  <si>
    <t>Dinner per Day @</t>
  </si>
  <si>
    <t>Breakfast per Day @</t>
  </si>
  <si>
    <t>1 - No travel claim will be paid without approved travel authorization prior to commencement of travel.</t>
  </si>
  <si>
    <t>2 - No Federal Taxes will be allowed, except for air fares.</t>
  </si>
  <si>
    <t>4 - Original copy of this form to be submitted to the Business Office.</t>
  </si>
  <si>
    <t>6 - All out-of-state travel requests must be in the OFFICE OF THE PRESIDENT two (2) Calendar weeks prior to the actual date of departure.</t>
  </si>
  <si>
    <t>Cost Center #:</t>
  </si>
  <si>
    <t>Description (catalog no. &amp; item)</t>
  </si>
  <si>
    <t>Invoice Amount:</t>
  </si>
  <si>
    <r>
      <t xml:space="preserve">**If the Encumbrance total is greater than </t>
    </r>
    <r>
      <rPr>
        <b/>
        <sz val="10"/>
        <rFont val="Arial"/>
        <family val="2"/>
      </rPr>
      <t>$1,500.00, Major Budget</t>
    </r>
  </si>
  <si>
    <r>
      <t xml:space="preserve">   </t>
    </r>
    <r>
      <rPr>
        <b/>
        <sz val="9"/>
        <rFont val="Arial"/>
        <family val="2"/>
      </rPr>
      <t>Unit Head's</t>
    </r>
    <r>
      <rPr>
        <sz val="10"/>
        <rFont val="Arial"/>
        <family val="2"/>
      </rPr>
      <t xml:space="preserve"> approval is required.</t>
    </r>
  </si>
  <si>
    <t>ENCUMBRANCE DOCUMENT TOTAL</t>
  </si>
  <si>
    <t>NOTE!</t>
  </si>
  <si>
    <t>Signature (Major Budget Unit Head)</t>
  </si>
  <si>
    <t>Rate:</t>
  </si>
  <si>
    <t># of meals</t>
  </si>
  <si>
    <t>Personal Car Mileage:</t>
  </si>
  <si>
    <t xml:space="preserve">miles at </t>
  </si>
  <si>
    <t>per  mile</t>
  </si>
  <si>
    <t>Travel</t>
  </si>
  <si>
    <t>Attach supporting documents</t>
  </si>
  <si>
    <t>Phone Ext:</t>
  </si>
  <si>
    <t>NOTE: VERY IMPORTANT</t>
  </si>
  <si>
    <t>____W9</t>
  </si>
  <si>
    <t>____Contract</t>
  </si>
  <si>
    <t>Contact Name:</t>
  </si>
  <si>
    <t>Email:</t>
  </si>
  <si>
    <t>If requesting more than TWELVE items, please list all items on supplemental page</t>
  </si>
  <si>
    <t>PREPARED BY:</t>
  </si>
  <si>
    <t>VENDOR DETAILS:</t>
  </si>
  <si>
    <t xml:space="preserve">Ext. : </t>
  </si>
  <si>
    <t>IN-STATE</t>
  </si>
  <si>
    <t>OUT-OF-STATE</t>
  </si>
  <si>
    <t>3 - Hotel vouchers, registration fee receipts, etc., must be submitted immediately upon completion of trip (Original copies only)</t>
  </si>
  <si>
    <t>Fax:</t>
  </si>
  <si>
    <t>Tel:</t>
  </si>
  <si>
    <t>Funding Source:</t>
  </si>
  <si>
    <t xml:space="preserve">Project Code: </t>
  </si>
  <si>
    <t xml:space="preserve">Appropriation #:  </t>
  </si>
  <si>
    <t xml:space="preserve">Object Code: </t>
  </si>
  <si>
    <t xml:space="preserve">Name: </t>
  </si>
  <si>
    <t xml:space="preserve">Ext: </t>
  </si>
  <si>
    <t xml:space="preserve"> THIS FORM MUST REFERENCE A PREVIOUSLY PROCESSED AND APPROVED ENCUMBRANCE DOCUMENT</t>
  </si>
  <si>
    <t>per night for</t>
  </si>
  <si>
    <t>THIS FORM MUST BE SUBMITTED FOR APPROVAL AT LEAST 10 BUSINESS DAYS PRIOR TO TRAVEL DATE. NO ADVANCE WILL BE ISSUED FOR LESS THAN $25.00</t>
  </si>
  <si>
    <t>APPROVAL SIGNATURES:</t>
  </si>
  <si>
    <t>Name of Employee:</t>
  </si>
  <si>
    <r>
      <t xml:space="preserve">(From Travel Authorization Form </t>
    </r>
    <r>
      <rPr>
        <b/>
        <sz val="10"/>
        <rFont val="Arial"/>
        <family val="2"/>
      </rPr>
      <t xml:space="preserve">- </t>
    </r>
    <r>
      <rPr>
        <sz val="10"/>
        <rFont val="Arial"/>
        <family val="2"/>
      </rPr>
      <t>please attach copy of authorized Travel Form</t>
    </r>
    <r>
      <rPr>
        <b/>
        <sz val="10"/>
        <color rgb="FFFF0000"/>
        <rFont val="Arial"/>
        <family val="2"/>
      </rPr>
      <t>)</t>
    </r>
  </si>
  <si>
    <t>Traveler's Signature</t>
  </si>
  <si>
    <t>Major Budget Unit Head</t>
  </si>
  <si>
    <t>Not Approved By</t>
  </si>
  <si>
    <t>Reason For Disapproval</t>
  </si>
  <si>
    <t>Miscellaneous (specify):</t>
  </si>
  <si>
    <t>Special Instructions for PO (if any):</t>
  </si>
  <si>
    <t>Special Instructions for Check (if any):</t>
  </si>
  <si>
    <r>
      <rPr>
        <b/>
        <sz val="11"/>
        <rFont val="Arial"/>
        <family val="2"/>
      </rPr>
      <t>*</t>
    </r>
    <r>
      <rPr>
        <sz val="11"/>
        <rFont val="Arial"/>
        <family val="2"/>
      </rPr>
      <t xml:space="preserve"> The signatures below certify that goods and/or services have been delivered and/or provided.</t>
    </r>
  </si>
  <si>
    <r>
      <t xml:space="preserve">  The </t>
    </r>
    <r>
      <rPr>
        <b/>
        <sz val="11"/>
        <rFont val="Arial"/>
        <family val="2"/>
      </rPr>
      <t>attached invoice</t>
    </r>
    <r>
      <rPr>
        <sz val="11"/>
        <rFont val="Arial"/>
        <family val="2"/>
      </rPr>
      <t xml:space="preserve"> can be processed for </t>
    </r>
    <r>
      <rPr>
        <b/>
        <sz val="11"/>
        <rFont val="Arial"/>
        <family val="2"/>
      </rPr>
      <t xml:space="preserve">payment </t>
    </r>
    <r>
      <rPr>
        <sz val="11"/>
        <rFont val="Arial"/>
        <family val="2"/>
      </rPr>
      <t xml:space="preserve">(please ensure invoice/bill is attached). </t>
    </r>
  </si>
  <si>
    <t>MAJOR BUDGET UNIT HEAD/DATE</t>
  </si>
  <si>
    <t>PRESIDENT/DATE</t>
  </si>
  <si>
    <t>VP OF ADMIN. &amp; FINANCE/DATE</t>
  </si>
  <si>
    <t>Center #</t>
  </si>
  <si>
    <t>Object</t>
  </si>
  <si>
    <t>Notes: -</t>
  </si>
  <si>
    <t>Prepared By:</t>
  </si>
  <si>
    <r>
      <t xml:space="preserve">  </t>
    </r>
    <r>
      <rPr>
        <b/>
        <sz val="11"/>
        <rFont val="Arial"/>
        <family val="2"/>
      </rPr>
      <t xml:space="preserve"> **</t>
    </r>
    <r>
      <rPr>
        <b/>
        <sz val="9"/>
        <rFont val="Arial"/>
        <family val="2"/>
      </rPr>
      <t>Major Budget Unit Head's Signature &amp; Date</t>
    </r>
  </si>
  <si>
    <t>Appropriation #:</t>
  </si>
  <si>
    <t>Vendor Invoice Number(s):</t>
  </si>
  <si>
    <t>Air/Bus/Train/Other Fares $:</t>
  </si>
  <si>
    <t>Lodging $:</t>
  </si>
  <si>
    <t>Use current Budget Report to update "Current Budget, YTD Expenditure &amp; Open PO's" columns below</t>
  </si>
  <si>
    <t>Current</t>
  </si>
  <si>
    <t>YTD</t>
  </si>
  <si>
    <t>Open</t>
  </si>
  <si>
    <t>Available</t>
  </si>
  <si>
    <t>Forecast</t>
  </si>
  <si>
    <t>Additional</t>
  </si>
  <si>
    <t>Amended</t>
  </si>
  <si>
    <t>Budget</t>
  </si>
  <si>
    <t>Expenditure</t>
  </si>
  <si>
    <t>PO's</t>
  </si>
  <si>
    <t>REQUIRED APPROVALS</t>
  </si>
  <si>
    <t>VP of Administration &amp; Finance: Signature &amp; Date</t>
  </si>
  <si>
    <t>President: Signature &amp; Date</t>
  </si>
  <si>
    <t>FOR BUSINESS OFFICE USE ONLY</t>
  </si>
  <si>
    <t>COMPTROLLER/DESGNEE</t>
  </si>
  <si>
    <t>PROCESSED BY</t>
  </si>
  <si>
    <t>Major Budget Unit Head: Signature &amp; Date</t>
  </si>
  <si>
    <t>Prepared By (Name &amp; Date):</t>
  </si>
  <si>
    <t>Miles driven must be supported by google maps/map quest or actual odo meter readings</t>
  </si>
  <si>
    <t>Name &amp; Date</t>
  </si>
  <si>
    <t>IMPORTANT</t>
  </si>
  <si>
    <r>
      <t>**</t>
    </r>
    <r>
      <rPr>
        <b/>
        <sz val="12"/>
        <rFont val="Arial"/>
        <family val="2"/>
      </rPr>
      <t>Major Budget Unit Head's approval</t>
    </r>
    <r>
      <rPr>
        <sz val="12"/>
        <rFont val="Arial"/>
        <family val="2"/>
      </rPr>
      <t xml:space="preserve"> is required for transfers greater than </t>
    </r>
    <r>
      <rPr>
        <b/>
        <sz val="12"/>
        <rFont val="Arial"/>
        <family val="2"/>
      </rPr>
      <t>$1,500.00</t>
    </r>
  </si>
  <si>
    <t>PROCESSED BY &amp; DATE</t>
  </si>
  <si>
    <t>Conference/Registration Fee $:</t>
  </si>
  <si>
    <r>
      <rPr>
        <b/>
        <sz val="10"/>
        <rFont val="Arial"/>
        <family val="2"/>
      </rPr>
      <t>Estimated Expenses:</t>
    </r>
    <r>
      <rPr>
        <b/>
        <sz val="10"/>
        <color rgb="FFFF0000"/>
        <rFont val="Arial"/>
        <family val="2"/>
      </rPr>
      <t xml:space="preserve"> (Please include ALL estimated expenses associated with the travel whether payable to employee only, vendor only or employee and one or multiple vendors)</t>
    </r>
  </si>
  <si>
    <t>All other expenditure items must be itemized by date and supported by receipts</t>
  </si>
  <si>
    <t>5 - ALL travel via a personal vehicle requires submission on the expense reimbursement form the mileage travelled</t>
  </si>
  <si>
    <t>INITIAL REVIEW COMMENTS</t>
  </si>
  <si>
    <t>&lt; PLEASE SELECT TRAVEL TYPE &gt;</t>
  </si>
  <si>
    <t>MEALS</t>
  </si>
  <si>
    <t>B/FAST</t>
  </si>
  <si>
    <t>LUNCH</t>
  </si>
  <si>
    <t>SUPPER</t>
  </si>
  <si>
    <t>OTHER EXPENSES</t>
  </si>
  <si>
    <t>TOTAL EXPENSES</t>
  </si>
  <si>
    <t>DESCRIPTION OF TRANSACTION            (Please Itemize Clearly)</t>
  </si>
  <si>
    <t>Private Vehicle Use (Please attach details for miles driven)</t>
  </si>
  <si>
    <t>HOTEL CHARGES</t>
  </si>
  <si>
    <t>TOTAL ACTUAL EXPENSES</t>
  </si>
  <si>
    <t>MILEAGE/ FARES</t>
  </si>
  <si>
    <t>PO #:</t>
  </si>
  <si>
    <t>Check Date =&gt;</t>
  </si>
  <si>
    <t>Check # =&gt;</t>
  </si>
  <si>
    <t>Amount Received =&gt;</t>
  </si>
  <si>
    <t>Details of Advance Received:</t>
  </si>
  <si>
    <t>Code</t>
  </si>
  <si>
    <t>Account Description</t>
  </si>
  <si>
    <t>Based on MyRCC Data as at:</t>
  </si>
  <si>
    <t>Ensure reasonableness with MyRCC</t>
  </si>
  <si>
    <t>BUDGET CROSS CHECK</t>
  </si>
  <si>
    <t>Check Availability of Budget Line Item Funds Prior to Encumbering</t>
  </si>
  <si>
    <t>Insert Miles Driven Here</t>
  </si>
  <si>
    <t>Check and ensure availability of budgeted funds  in Jenzabar.</t>
  </si>
  <si>
    <t>1. Cost Center/Grant Manager's Signature</t>
  </si>
  <si>
    <t>Signature (Cost Center/Grant Manager)</t>
  </si>
  <si>
    <t>COST CENTER/GRANT MANAGER/DATE</t>
  </si>
  <si>
    <t>Cost Center/Grant Manager</t>
  </si>
  <si>
    <t>Cost Center/Grant Manager's Signature &amp; Date</t>
  </si>
  <si>
    <t>Cost Center/Grant Manager: Signature &amp; Date</t>
  </si>
  <si>
    <t>2. Major Budget Unit Head's Signature</t>
  </si>
  <si>
    <t>Mileage Reimbursement Rate</t>
  </si>
  <si>
    <t>Fiscal Year</t>
  </si>
  <si>
    <t>MCCC</t>
  </si>
  <si>
    <t>AFSCME</t>
  </si>
  <si>
    <t>Rate</t>
  </si>
  <si>
    <t>Effective</t>
  </si>
  <si>
    <t>MEAL RATES</t>
  </si>
  <si>
    <t>BASIC INFO</t>
  </si>
  <si>
    <r>
      <rPr>
        <b/>
        <sz val="16"/>
        <color rgb="FFFF0000"/>
        <rFont val="Arial"/>
        <family val="2"/>
      </rPr>
      <t>Note:</t>
    </r>
    <r>
      <rPr>
        <b/>
        <sz val="16"/>
        <rFont val="Arial"/>
        <family val="2"/>
      </rPr>
      <t xml:space="preserve"> All Budget Changes (Transfers, Increases &amp; Reductions) are now done through MyRCC</t>
    </r>
  </si>
  <si>
    <r>
      <rPr>
        <b/>
        <sz val="10"/>
        <color rgb="FFFF0000"/>
        <rFont val="Arial"/>
        <family val="2"/>
      </rPr>
      <t xml:space="preserve">For internal use only. This is not a Purchase Order. </t>
    </r>
    <r>
      <rPr>
        <b/>
        <u/>
        <sz val="10"/>
        <color rgb="FFFF0000"/>
        <rFont val="Arial"/>
        <family val="2"/>
      </rPr>
      <t>To be used only if Cost Center in not available in MyRCC</t>
    </r>
    <r>
      <rPr>
        <b/>
        <sz val="10"/>
        <color rgb="FFFF0000"/>
        <rFont val="Arial"/>
        <family val="2"/>
      </rPr>
      <t>.</t>
    </r>
  </si>
  <si>
    <t>ENCUMBRANCES ARE NOW PREPARED THROUGH THE REQUISITION MODULE IN MyRCC. PLEASE DO NOT USE THIS FORM UNLESS ADVISED BY THE BUSINESS OFFICE.</t>
  </si>
  <si>
    <t>7515-9135</t>
  </si>
  <si>
    <t>EFFECTIVE: FY2024</t>
  </si>
  <si>
    <t>Mileage rate effective from FY2024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</si>
</sst>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8" formatCode="&quot;$&quot;#,##0.00_);[Red]\(&quot;$&quot;#,##0.00\)"/>
    <numFmt numFmtId="43" formatCode="_(* #,##0.00_);_(* \(#,##0.00\);_(* &quot;-&quot;??_);_(@_)"/>
    <numFmt numFmtId="164" formatCode="00000"/>
    <numFmt numFmtId="165" formatCode="_(* #,##0.0_);_(* \(#,##0.0\);_(* &quot;-&quot;??_);_(@_)"/>
    <numFmt numFmtId="166" formatCode="_(* #,##0.000_);_(* \(#,##0.000\);_(* &quot;-&quot;??_);_(@_)"/>
    <numFmt numFmtId="167" formatCode="&quot;$&quot;#,##0.00"/>
    <numFmt numFmtId="168" formatCode="&quot;$&quot;#,##0.0000_);[Red]\(&quot;$&quot;#,##0.0000\)"/>
    <numFmt numFmtId="169" formatCode="[&lt;=9999999]###\-####;\(###\)\ ###\-####"/>
    <numFmt numFmtId="170" formatCode="_(* #,##0_);_(* \(#,##0\);_(* &quot;-&quot;??_);_(@_)"/>
    <numFmt numFmtId="171" formatCode="[$-409]mmmm\ d\,\ yyyy;@"/>
    <numFmt numFmtId="172" formatCode="&quot;$&quot;#,##0.000_);[Red]\(&quot;$&quot;#,##0.000\)"/>
  </numFmts>
  <fonts count="43" x14ac:knownFonts="1">
    <font>
      <sz val="10"/>
      <name val="Arial"/>
    </font>
    <font>
      <b/>
      <sz val="10"/>
      <name val="Arial"/>
      <family val="2"/>
    </font>
    <font>
      <sz val="10"/>
      <name val="Arial"/>
      <family val="2"/>
    </font>
    <font>
      <b/>
      <sz val="12"/>
      <name val="Arial"/>
      <family val="2"/>
    </font>
    <font>
      <sz val="8"/>
      <name val="Arial"/>
      <family val="2"/>
    </font>
    <font>
      <sz val="8"/>
      <name val="Arial"/>
      <family val="2"/>
    </font>
    <font>
      <b/>
      <sz val="8"/>
      <name val="Arial"/>
      <family val="2"/>
    </font>
    <font>
      <b/>
      <sz val="8"/>
      <name val="Arial"/>
      <family val="2"/>
    </font>
    <font>
      <sz val="12"/>
      <name val="Arial"/>
      <family val="2"/>
    </font>
    <font>
      <b/>
      <sz val="12"/>
      <name val="Arial"/>
      <family val="2"/>
    </font>
    <font>
      <b/>
      <sz val="10"/>
      <name val="Arial"/>
      <family val="2"/>
    </font>
    <font>
      <b/>
      <u/>
      <sz val="12"/>
      <name val="Arial"/>
      <family val="2"/>
    </font>
    <font>
      <b/>
      <sz val="11"/>
      <name val="Arial"/>
      <family val="2"/>
    </font>
    <font>
      <b/>
      <sz val="9"/>
      <name val="Arial"/>
      <family val="2"/>
    </font>
    <font>
      <sz val="9"/>
      <name val="Arial"/>
      <family val="2"/>
    </font>
    <font>
      <sz val="20"/>
      <name val="Arial"/>
      <family val="2"/>
    </font>
    <font>
      <b/>
      <u/>
      <sz val="9"/>
      <name val="Arial"/>
      <family val="2"/>
    </font>
    <font>
      <b/>
      <sz val="16"/>
      <name val="Arial"/>
      <family val="2"/>
    </font>
    <font>
      <b/>
      <sz val="20"/>
      <name val="Arial"/>
      <family val="2"/>
    </font>
    <font>
      <sz val="11"/>
      <name val="Arial"/>
      <family val="2"/>
    </font>
    <font>
      <b/>
      <sz val="18"/>
      <name val="Arial"/>
      <family val="2"/>
    </font>
    <font>
      <b/>
      <sz val="22"/>
      <name val="Arial"/>
      <family val="2"/>
    </font>
    <font>
      <sz val="10"/>
      <color theme="1"/>
      <name val="Arial"/>
      <family val="2"/>
    </font>
    <font>
      <b/>
      <sz val="14"/>
      <name val="Arial"/>
      <family val="2"/>
    </font>
    <font>
      <i/>
      <sz val="10"/>
      <name val="Arial"/>
      <family val="2"/>
    </font>
    <font>
      <b/>
      <u/>
      <sz val="10"/>
      <name val="Arial"/>
      <family val="2"/>
    </font>
    <font>
      <u/>
      <sz val="10"/>
      <color theme="10"/>
      <name val="Arial"/>
      <family val="2"/>
    </font>
    <font>
      <b/>
      <sz val="10"/>
      <color rgb="FFFF0000"/>
      <name val="Arial"/>
      <family val="2"/>
    </font>
    <font>
      <b/>
      <i/>
      <sz val="10"/>
      <name val="Arial"/>
      <family val="2"/>
    </font>
    <font>
      <b/>
      <sz val="15"/>
      <color theme="0"/>
      <name val="Arial"/>
      <family val="2"/>
    </font>
    <font>
      <sz val="9"/>
      <color indexed="81"/>
      <name val="Tahoma"/>
      <family val="2"/>
    </font>
    <font>
      <b/>
      <sz val="9"/>
      <color indexed="81"/>
      <name val="Tahoma"/>
      <family val="2"/>
    </font>
    <font>
      <b/>
      <sz val="11"/>
      <color indexed="81"/>
      <name val="Tahoma"/>
      <family val="2"/>
    </font>
    <font>
      <b/>
      <sz val="10"/>
      <color indexed="81"/>
      <name val="Tahoma"/>
      <family val="2"/>
    </font>
    <font>
      <u/>
      <sz val="12"/>
      <color theme="10"/>
      <name val="Arial"/>
      <family val="2"/>
    </font>
    <font>
      <b/>
      <sz val="13"/>
      <name val="Arial"/>
      <family val="2"/>
    </font>
    <font>
      <sz val="9"/>
      <color theme="0"/>
      <name val="Arial"/>
      <family val="2"/>
    </font>
    <font>
      <sz val="10"/>
      <color theme="0"/>
      <name val="Arial"/>
      <family val="2"/>
    </font>
    <font>
      <b/>
      <sz val="10"/>
      <color theme="0"/>
      <name val="Arial"/>
      <family val="2"/>
    </font>
    <font>
      <b/>
      <sz val="11"/>
      <color theme="0"/>
      <name val="Arial"/>
      <family val="2"/>
    </font>
    <font>
      <b/>
      <sz val="16"/>
      <color rgb="FFFF0000"/>
      <name val="Arial"/>
      <family val="2"/>
    </font>
    <font>
      <b/>
      <u/>
      <sz val="10"/>
      <color rgb="FFFF0000"/>
      <name val="Arial"/>
      <family val="2"/>
    </font>
    <font>
      <b/>
      <sz val="12"/>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0000"/>
        <bgColor indexed="64"/>
      </patternFill>
    </fill>
  </fills>
  <borders count="57">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dashDot">
        <color indexed="64"/>
      </bottom>
      <diagonal/>
    </border>
    <border>
      <left/>
      <right style="medium">
        <color indexed="64"/>
      </right>
      <top/>
      <bottom style="dashDot">
        <color indexed="64"/>
      </bottom>
      <diagonal/>
    </border>
    <border>
      <left style="thin">
        <color indexed="64"/>
      </left>
      <right/>
      <top style="dashDot">
        <color indexed="64"/>
      </top>
      <bottom/>
      <diagonal/>
    </border>
    <border>
      <left/>
      <right style="medium">
        <color indexed="64"/>
      </right>
      <top style="dashDot">
        <color indexed="64"/>
      </top>
      <bottom/>
      <diagonal/>
    </border>
    <border>
      <left/>
      <right/>
      <top/>
      <bottom style="dashDot">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style="hair">
        <color indexed="64"/>
      </bottom>
      <diagonal/>
    </border>
  </borders>
  <cellStyleXfs count="5">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6" fillId="0" borderId="0" applyNumberFormat="0" applyFill="0" applyBorder="0" applyAlignment="0" applyProtection="0"/>
  </cellStyleXfs>
  <cellXfs count="571">
    <xf numFmtId="0" fontId="0" fillId="0" borderId="0" xfId="0"/>
    <xf numFmtId="0" fontId="2" fillId="3" borderId="14" xfId="2" applyFill="1" applyBorder="1" applyAlignment="1" applyProtection="1">
      <alignment horizontal="center"/>
      <protection locked="0"/>
    </xf>
    <xf numFmtId="166" fontId="2" fillId="3" borderId="13" xfId="2" applyNumberFormat="1" applyFill="1" applyBorder="1" applyProtection="1">
      <protection locked="0"/>
    </xf>
    <xf numFmtId="0" fontId="2" fillId="3" borderId="29" xfId="2" applyFill="1" applyBorder="1" applyAlignment="1" applyProtection="1">
      <alignment horizontal="center"/>
      <protection locked="0"/>
    </xf>
    <xf numFmtId="166" fontId="2" fillId="3" borderId="30" xfId="2" applyNumberFormat="1" applyFill="1" applyBorder="1" applyProtection="1">
      <protection locked="0"/>
    </xf>
    <xf numFmtId="0" fontId="2" fillId="3" borderId="44" xfId="2" applyFill="1" applyBorder="1" applyAlignment="1" applyProtection="1">
      <alignment horizontal="center"/>
      <protection locked="0"/>
    </xf>
    <xf numFmtId="166" fontId="2" fillId="3" borderId="43" xfId="2" applyNumberFormat="1" applyFill="1" applyBorder="1" applyProtection="1">
      <protection locked="0"/>
    </xf>
    <xf numFmtId="43" fontId="22" fillId="0" borderId="17" xfId="3" applyFont="1" applyFill="1" applyBorder="1" applyProtection="1"/>
    <xf numFmtId="43" fontId="22" fillId="0" borderId="35" xfId="3" applyFont="1" applyFill="1" applyBorder="1" applyProtection="1"/>
    <xf numFmtId="43" fontId="22" fillId="0" borderId="45" xfId="3" applyFont="1" applyFill="1" applyBorder="1" applyProtection="1"/>
    <xf numFmtId="0" fontId="2" fillId="2" borderId="0" xfId="2" applyFill="1"/>
    <xf numFmtId="0" fontId="1" fillId="2" borderId="0" xfId="2" applyFont="1" applyFill="1"/>
    <xf numFmtId="0" fontId="2" fillId="2" borderId="0" xfId="2" applyFill="1" applyAlignment="1">
      <alignment horizontal="right"/>
    </xf>
    <xf numFmtId="0" fontId="2" fillId="0" borderId="0" xfId="2" applyAlignment="1">
      <alignment horizontal="right"/>
    </xf>
    <xf numFmtId="0" fontId="2" fillId="2" borderId="3" xfId="2" applyFill="1" applyBorder="1"/>
    <xf numFmtId="0" fontId="2" fillId="2" borderId="23" xfId="2" applyFill="1" applyBorder="1" applyAlignment="1">
      <alignment vertical="center"/>
    </xf>
    <xf numFmtId="0" fontId="2" fillId="2" borderId="0" xfId="2" applyFill="1" applyAlignment="1">
      <alignment horizontal="right" vertical="center"/>
    </xf>
    <xf numFmtId="0" fontId="2" fillId="2" borderId="24" xfId="2" applyFill="1" applyBorder="1"/>
    <xf numFmtId="8" fontId="12" fillId="0" borderId="1" xfId="0" applyNumberFormat="1" applyFont="1" applyBorder="1"/>
    <xf numFmtId="168" fontId="1" fillId="0" borderId="0" xfId="0" applyNumberFormat="1" applyFont="1" applyAlignment="1">
      <alignment horizontal="center"/>
    </xf>
    <xf numFmtId="8" fontId="2" fillId="0" borderId="0" xfId="0" applyNumberFormat="1" applyFont="1" applyAlignment="1">
      <alignment horizontal="right" vertical="center"/>
    </xf>
    <xf numFmtId="14" fontId="2" fillId="0" borderId="0" xfId="0" applyNumberFormat="1" applyFont="1" applyAlignment="1">
      <alignment horizontal="left" vertical="center"/>
    </xf>
    <xf numFmtId="8" fontId="3" fillId="0" borderId="2" xfId="0" applyNumberFormat="1" applyFont="1" applyBorder="1"/>
    <xf numFmtId="8" fontId="12" fillId="3" borderId="1" xfId="0" applyNumberFormat="1" applyFont="1" applyFill="1" applyBorder="1" applyProtection="1">
      <protection locked="0"/>
    </xf>
    <xf numFmtId="0" fontId="12" fillId="3" borderId="28" xfId="0" applyFont="1" applyFill="1" applyBorder="1" applyAlignment="1" applyProtection="1">
      <alignment horizontal="center" vertical="center"/>
      <protection locked="0"/>
    </xf>
    <xf numFmtId="39" fontId="12" fillId="3" borderId="1" xfId="0" applyNumberFormat="1" applyFont="1" applyFill="1" applyBorder="1" applyProtection="1">
      <protection locked="0"/>
    </xf>
    <xf numFmtId="0" fontId="12" fillId="3" borderId="1"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2" fillId="0" borderId="2" xfId="0" applyFont="1" applyBorder="1"/>
    <xf numFmtId="0" fontId="18" fillId="0" borderId="0" xfId="0" applyFont="1" applyAlignment="1">
      <alignment horizontal="centerContinuous" vertical="center"/>
    </xf>
    <xf numFmtId="0" fontId="8" fillId="0" borderId="0" xfId="0" applyFont="1" applyAlignment="1">
      <alignment horizontal="centerContinuous" vertical="center"/>
    </xf>
    <xf numFmtId="0" fontId="1"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top"/>
    </xf>
    <xf numFmtId="0" fontId="24" fillId="0" borderId="0" xfId="0" applyFont="1"/>
    <xf numFmtId="0" fontId="1" fillId="0" borderId="2" xfId="0" applyFont="1" applyBorder="1" applyAlignment="1">
      <alignment horizontal="left"/>
    </xf>
    <xf numFmtId="0" fontId="1" fillId="0" borderId="0" xfId="0" applyFont="1"/>
    <xf numFmtId="8" fontId="2" fillId="0" borderId="0" xfId="0" applyNumberFormat="1" applyFont="1" applyAlignment="1">
      <alignment horizontal="left"/>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left" vertical="center"/>
    </xf>
    <xf numFmtId="0" fontId="2" fillId="0" borderId="0" xfId="0" applyFont="1" applyAlignment="1">
      <alignment horizontal="right" vertical="center"/>
    </xf>
    <xf numFmtId="0" fontId="14" fillId="0" borderId="0" xfId="0" applyFont="1"/>
    <xf numFmtId="0" fontId="14" fillId="0" borderId="0" xfId="0" applyFont="1" applyAlignment="1">
      <alignment horizontal="centerContinuous"/>
    </xf>
    <xf numFmtId="0" fontId="16" fillId="0" borderId="0" xfId="0" applyFont="1" applyAlignment="1">
      <alignment horizontal="centerContinuous"/>
    </xf>
    <xf numFmtId="0" fontId="6" fillId="0" borderId="0" xfId="0" applyFont="1" applyAlignment="1">
      <alignment horizontal="right"/>
    </xf>
    <xf numFmtId="0" fontId="1" fillId="0" borderId="0" xfId="0" applyFont="1" applyAlignment="1">
      <alignment horizontal="right"/>
    </xf>
    <xf numFmtId="0" fontId="4" fillId="2" borderId="0" xfId="2" applyFont="1" applyFill="1"/>
    <xf numFmtId="0" fontId="6" fillId="2" borderId="0" xfId="2" applyFont="1" applyFill="1"/>
    <xf numFmtId="0" fontId="1" fillId="2" borderId="0" xfId="2" applyFont="1" applyFill="1" applyAlignment="1">
      <alignment horizontal="right"/>
    </xf>
    <xf numFmtId="0" fontId="2" fillId="2" borderId="0" xfId="2" applyFill="1" applyAlignment="1">
      <alignment horizontal="left"/>
    </xf>
    <xf numFmtId="0" fontId="2" fillId="2" borderId="0" xfId="2" applyFill="1" applyAlignment="1">
      <alignment horizontal="center"/>
    </xf>
    <xf numFmtId="0" fontId="3" fillId="2" borderId="7" xfId="2" applyFont="1" applyFill="1" applyBorder="1" applyAlignment="1">
      <alignment horizontal="left"/>
    </xf>
    <xf numFmtId="0" fontId="1" fillId="2" borderId="8" xfId="2" applyFont="1" applyFill="1" applyBorder="1" applyAlignment="1">
      <alignment horizontal="right"/>
    </xf>
    <xf numFmtId="0" fontId="1" fillId="2" borderId="9" xfId="2" applyFont="1" applyFill="1" applyBorder="1" applyAlignment="1">
      <alignment horizontal="right"/>
    </xf>
    <xf numFmtId="0" fontId="1" fillId="2" borderId="5" xfId="2" applyFont="1" applyFill="1" applyBorder="1" applyAlignment="1">
      <alignment horizontal="right"/>
    </xf>
    <xf numFmtId="0" fontId="1" fillId="2" borderId="4" xfId="2" applyFont="1" applyFill="1" applyBorder="1"/>
    <xf numFmtId="0" fontId="1" fillId="2" borderId="2" xfId="2" applyFont="1" applyFill="1" applyBorder="1" applyAlignment="1">
      <alignment horizontal="right"/>
    </xf>
    <xf numFmtId="0" fontId="1" fillId="2" borderId="6" xfId="2" applyFont="1" applyFill="1" applyBorder="1" applyAlignment="1">
      <alignment horizontal="right"/>
    </xf>
    <xf numFmtId="0" fontId="3" fillId="2" borderId="22" xfId="2" applyFont="1" applyFill="1" applyBorder="1" applyAlignment="1">
      <alignment horizontal="left"/>
    </xf>
    <xf numFmtId="0" fontId="1" fillId="2" borderId="18" xfId="2" applyFont="1" applyFill="1" applyBorder="1" applyAlignment="1">
      <alignment horizontal="right"/>
    </xf>
    <xf numFmtId="0" fontId="1" fillId="2" borderId="19" xfId="2" applyFont="1" applyFill="1" applyBorder="1" applyAlignment="1">
      <alignment horizontal="right"/>
    </xf>
    <xf numFmtId="0" fontId="1" fillId="2" borderId="0" xfId="2" applyFont="1" applyFill="1" applyAlignment="1">
      <alignment vertical="center"/>
    </xf>
    <xf numFmtId="0" fontId="1" fillId="2" borderId="23" xfId="2" applyFont="1" applyFill="1" applyBorder="1" applyAlignment="1">
      <alignment vertical="center"/>
    </xf>
    <xf numFmtId="0" fontId="1" fillId="0" borderId="12" xfId="2" applyFont="1" applyBorder="1" applyAlignment="1">
      <alignment horizontal="center" vertical="center" wrapText="1"/>
    </xf>
    <xf numFmtId="0" fontId="1" fillId="0" borderId="10" xfId="2" applyFont="1" applyBorder="1" applyAlignment="1">
      <alignment horizontal="center" vertical="center"/>
    </xf>
    <xf numFmtId="0" fontId="14" fillId="2" borderId="0" xfId="2" applyFont="1" applyFill="1"/>
    <xf numFmtId="0" fontId="14" fillId="2" borderId="0" xfId="2" applyFont="1" applyFill="1" applyAlignment="1">
      <alignment horizontal="centerContinuous"/>
    </xf>
    <xf numFmtId="0" fontId="14" fillId="2" borderId="23" xfId="2" quotePrefix="1" applyFont="1" applyFill="1" applyBorder="1" applyAlignment="1">
      <alignment horizontal="left"/>
    </xf>
    <xf numFmtId="0" fontId="14" fillId="2" borderId="0" xfId="2" quotePrefix="1" applyFont="1" applyFill="1" applyAlignment="1">
      <alignment horizontal="left"/>
    </xf>
    <xf numFmtId="0" fontId="14" fillId="2" borderId="20" xfId="2" quotePrefix="1" applyFont="1" applyFill="1" applyBorder="1" applyAlignment="1">
      <alignment horizontal="left"/>
    </xf>
    <xf numFmtId="0" fontId="13" fillId="2" borderId="20" xfId="2" applyFont="1" applyFill="1" applyBorder="1"/>
    <xf numFmtId="0" fontId="14" fillId="2" borderId="23" xfId="2" applyFont="1" applyFill="1" applyBorder="1" applyAlignment="1">
      <alignment horizontal="left"/>
    </xf>
    <xf numFmtId="0" fontId="14" fillId="2" borderId="0" xfId="2" applyFont="1" applyFill="1" applyAlignment="1">
      <alignment horizontal="left"/>
    </xf>
    <xf numFmtId="0" fontId="14" fillId="2" borderId="20" xfId="2" applyFont="1" applyFill="1" applyBorder="1" applyAlignment="1">
      <alignment horizontal="left"/>
    </xf>
    <xf numFmtId="0" fontId="14" fillId="2" borderId="23" xfId="2" applyFont="1" applyFill="1" applyBorder="1"/>
    <xf numFmtId="0" fontId="14" fillId="2" borderId="20" xfId="2" applyFont="1" applyFill="1" applyBorder="1"/>
    <xf numFmtId="0" fontId="14" fillId="2" borderId="24" xfId="2" applyFont="1" applyFill="1" applyBorder="1" applyAlignment="1">
      <alignment horizontal="left"/>
    </xf>
    <xf numFmtId="0" fontId="14" fillId="2" borderId="1" xfId="2" applyFont="1" applyFill="1" applyBorder="1" applyAlignment="1">
      <alignment horizontal="left"/>
    </xf>
    <xf numFmtId="0" fontId="13" fillId="2" borderId="1" xfId="2" applyFont="1" applyFill="1" applyBorder="1"/>
    <xf numFmtId="0" fontId="14" fillId="2" borderId="1" xfId="2" applyFont="1" applyFill="1" applyBorder="1"/>
    <xf numFmtId="0" fontId="14" fillId="2" borderId="21" xfId="2" applyFont="1" applyFill="1" applyBorder="1" applyAlignment="1">
      <alignment horizontal="left"/>
    </xf>
    <xf numFmtId="0" fontId="14" fillId="2" borderId="24" xfId="2" applyFont="1" applyFill="1" applyBorder="1"/>
    <xf numFmtId="0" fontId="14" fillId="2" borderId="21" xfId="2" applyFont="1" applyFill="1" applyBorder="1"/>
    <xf numFmtId="0" fontId="13" fillId="2" borderId="0" xfId="2" applyFont="1" applyFill="1"/>
    <xf numFmtId="0" fontId="1" fillId="2" borderId="0" xfId="2" applyFont="1" applyFill="1" applyAlignment="1">
      <alignment horizontal="left"/>
    </xf>
    <xf numFmtId="0" fontId="13" fillId="2" borderId="0" xfId="2" applyFont="1" applyFill="1" applyAlignment="1">
      <alignment horizontal="centerContinuous"/>
    </xf>
    <xf numFmtId="0" fontId="6" fillId="2" borderId="0" xfId="2" applyFont="1" applyFill="1" applyAlignment="1">
      <alignment horizontal="right"/>
    </xf>
    <xf numFmtId="0" fontId="2" fillId="0" borderId="0" xfId="2"/>
    <xf numFmtId="0" fontId="18" fillId="2" borderId="0" xfId="2" applyFont="1" applyFill="1" applyAlignment="1">
      <alignment horizontal="center" vertical="center"/>
    </xf>
    <xf numFmtId="0" fontId="2" fillId="2" borderId="0" xfId="0" applyFont="1" applyFill="1"/>
    <xf numFmtId="0" fontId="2" fillId="2" borderId="0" xfId="0" applyFont="1" applyFill="1" applyAlignment="1">
      <alignment horizontal="centerContinuous"/>
    </xf>
    <xf numFmtId="0" fontId="3" fillId="0" borderId="0" xfId="0" applyFont="1" applyAlignment="1">
      <alignment horizontal="center"/>
    </xf>
    <xf numFmtId="0" fontId="2" fillId="2" borderId="0" xfId="0" applyFont="1" applyFill="1" applyAlignment="1">
      <alignment horizontal="right"/>
    </xf>
    <xf numFmtId="14" fontId="2" fillId="2" borderId="0" xfId="0" applyNumberFormat="1" applyFont="1" applyFill="1"/>
    <xf numFmtId="43" fontId="2" fillId="2" borderId="0" xfId="1" applyFont="1" applyFill="1" applyBorder="1" applyProtection="1"/>
    <xf numFmtId="167" fontId="19" fillId="2" borderId="0" xfId="0" applyNumberFormat="1" applyFont="1" applyFill="1"/>
    <xf numFmtId="0" fontId="12" fillId="2" borderId="0" xfId="0" applyFont="1" applyFill="1" applyAlignment="1">
      <alignment horizontal="center"/>
    </xf>
    <xf numFmtId="0" fontId="1" fillId="2" borderId="7" xfId="0" applyFont="1" applyFill="1" applyBorder="1"/>
    <xf numFmtId="0" fontId="2" fillId="2" borderId="8" xfId="0" applyFont="1" applyFill="1" applyBorder="1"/>
    <xf numFmtId="0" fontId="2" fillId="2" borderId="9" xfId="0" applyFont="1" applyFill="1" applyBorder="1"/>
    <xf numFmtId="0" fontId="2" fillId="2" borderId="3" xfId="0" applyFont="1" applyFill="1" applyBorder="1" applyAlignment="1">
      <alignment horizontal="right"/>
    </xf>
    <xf numFmtId="0" fontId="2" fillId="2" borderId="3" xfId="0" applyFont="1" applyFill="1" applyBorder="1"/>
    <xf numFmtId="0" fontId="2" fillId="2" borderId="5" xfId="0" applyFont="1" applyFill="1" applyBorder="1"/>
    <xf numFmtId="0" fontId="2" fillId="2" borderId="2" xfId="0" applyFont="1" applyFill="1" applyBorder="1"/>
    <xf numFmtId="0" fontId="2" fillId="2" borderId="6" xfId="0" applyFont="1" applyFill="1" applyBorder="1"/>
    <xf numFmtId="0" fontId="25" fillId="2" borderId="0" xfId="0" applyFont="1" applyFill="1" applyAlignment="1">
      <alignment horizontal="left"/>
    </xf>
    <xf numFmtId="0" fontId="1" fillId="2" borderId="0" xfId="0" applyFont="1" applyFill="1"/>
    <xf numFmtId="0" fontId="24" fillId="0" borderId="7" xfId="0" applyFont="1" applyBorder="1"/>
    <xf numFmtId="0" fontId="24" fillId="0" borderId="8" xfId="0" applyFont="1" applyBorder="1"/>
    <xf numFmtId="0" fontId="2" fillId="0" borderId="8" xfId="0" applyFont="1" applyBorder="1"/>
    <xf numFmtId="0" fontId="2" fillId="0" borderId="9" xfId="0" applyFont="1" applyBorder="1"/>
    <xf numFmtId="0" fontId="1" fillId="0" borderId="5" xfId="0" applyFont="1" applyBorder="1"/>
    <xf numFmtId="0" fontId="1" fillId="0" borderId="2" xfId="0" applyFont="1" applyBorder="1"/>
    <xf numFmtId="0" fontId="2" fillId="0" borderId="6" xfId="0" applyFont="1" applyBorder="1"/>
    <xf numFmtId="0" fontId="2" fillId="0" borderId="0" xfId="0" applyFont="1" applyAlignment="1">
      <alignment horizontal="centerContinuous"/>
    </xf>
    <xf numFmtId="0" fontId="1" fillId="0" borderId="0" xfId="0" applyFont="1" applyAlignment="1">
      <alignment horizontal="center"/>
    </xf>
    <xf numFmtId="0" fontId="2" fillId="0" borderId="7" xfId="0" applyFont="1" applyBorder="1"/>
    <xf numFmtId="0" fontId="2" fillId="0" borderId="3" xfId="0" applyFont="1" applyBorder="1"/>
    <xf numFmtId="0" fontId="1" fillId="0" borderId="3" xfId="0" applyFont="1" applyBorder="1"/>
    <xf numFmtId="0" fontId="2" fillId="0" borderId="5" xfId="0" applyFont="1" applyBorder="1"/>
    <xf numFmtId="0" fontId="2" fillId="0" borderId="4" xfId="0" applyFont="1" applyBorder="1"/>
    <xf numFmtId="0" fontId="27" fillId="0" borderId="0" xfId="0" applyFont="1"/>
    <xf numFmtId="0" fontId="12" fillId="0" borderId="0" xfId="0" applyFont="1"/>
    <xf numFmtId="0" fontId="28" fillId="0" borderId="0" xfId="0" applyFont="1"/>
    <xf numFmtId="0" fontId="14" fillId="0" borderId="0" xfId="2" applyFont="1"/>
    <xf numFmtId="0" fontId="4" fillId="0" borderId="0" xfId="2" applyFont="1"/>
    <xf numFmtId="0" fontId="15" fillId="0" borderId="0" xfId="0" applyFont="1"/>
    <xf numFmtId="0" fontId="0" fillId="0" borderId="0" xfId="0" applyAlignment="1">
      <alignment horizontal="right"/>
    </xf>
    <xf numFmtId="0" fontId="2" fillId="0" borderId="0" xfId="0" applyFont="1" applyAlignment="1">
      <alignment horizontal="left"/>
    </xf>
    <xf numFmtId="0" fontId="14" fillId="3" borderId="33" xfId="0" applyFont="1" applyFill="1" applyBorder="1" applyAlignment="1" applyProtection="1">
      <alignment horizontal="center"/>
      <protection locked="0"/>
    </xf>
    <xf numFmtId="0" fontId="14" fillId="3" borderId="26" xfId="0" applyFont="1" applyFill="1" applyBorder="1" applyAlignment="1" applyProtection="1">
      <alignment horizontal="center"/>
      <protection locked="0"/>
    </xf>
    <xf numFmtId="170" fontId="14" fillId="3" borderId="26" xfId="1" applyNumberFormat="1" applyFont="1" applyFill="1" applyBorder="1" applyAlignment="1" applyProtection="1">
      <alignment horizontal="center"/>
      <protection locked="0"/>
    </xf>
    <xf numFmtId="0" fontId="14" fillId="3" borderId="26" xfId="0" applyFont="1" applyFill="1" applyBorder="1" applyAlignment="1" applyProtection="1">
      <alignment horizontal="left"/>
      <protection locked="0"/>
    </xf>
    <xf numFmtId="0" fontId="13" fillId="2" borderId="0" xfId="2" applyFont="1" applyFill="1" applyAlignment="1">
      <alignment horizontal="center"/>
    </xf>
    <xf numFmtId="0" fontId="13" fillId="2" borderId="0" xfId="2" applyFont="1" applyFill="1" applyAlignment="1">
      <alignment horizontal="left"/>
    </xf>
    <xf numFmtId="0" fontId="1" fillId="2" borderId="0" xfId="2" applyFont="1" applyFill="1" applyAlignment="1">
      <alignment horizontal="center"/>
    </xf>
    <xf numFmtId="0" fontId="1" fillId="0" borderId="15" xfId="2" applyFont="1" applyBorder="1" applyAlignment="1">
      <alignment horizontal="center" vertical="center"/>
    </xf>
    <xf numFmtId="0" fontId="3" fillId="3" borderId="1" xfId="0" applyFont="1" applyFill="1" applyBorder="1" applyAlignment="1" applyProtection="1">
      <alignment horizontal="left"/>
      <protection locked="0"/>
    </xf>
    <xf numFmtId="0" fontId="1" fillId="2" borderId="0" xfId="0" applyFont="1" applyFill="1" applyAlignment="1">
      <alignment horizontal="center"/>
    </xf>
    <xf numFmtId="0" fontId="2" fillId="2" borderId="0" xfId="0" applyFont="1" applyFill="1" applyAlignment="1">
      <alignment horizontal="left"/>
    </xf>
    <xf numFmtId="0" fontId="3" fillId="3" borderId="1" xfId="0" applyFont="1" applyFill="1" applyBorder="1" applyAlignment="1" applyProtection="1">
      <alignment horizontal="center"/>
      <protection locked="0"/>
    </xf>
    <xf numFmtId="0" fontId="1" fillId="0" borderId="0" xfId="0" applyFont="1" applyAlignment="1">
      <alignment horizontal="left"/>
    </xf>
    <xf numFmtId="0" fontId="14" fillId="0" borderId="0" xfId="0" applyFont="1" applyAlignment="1">
      <alignment horizontal="center"/>
    </xf>
    <xf numFmtId="0" fontId="12" fillId="3" borderId="1" xfId="0" applyFont="1" applyFill="1" applyBorder="1" applyAlignment="1" applyProtection="1">
      <alignment horizontal="center"/>
      <protection locked="0"/>
    </xf>
    <xf numFmtId="40" fontId="12" fillId="3" borderId="1" xfId="0" applyNumberFormat="1" applyFont="1" applyFill="1" applyBorder="1" applyProtection="1">
      <protection locked="0"/>
    </xf>
    <xf numFmtId="170" fontId="14" fillId="0" borderId="26" xfId="1" applyNumberFormat="1" applyFont="1" applyFill="1" applyBorder="1" applyAlignment="1" applyProtection="1">
      <alignment horizontal="center"/>
    </xf>
    <xf numFmtId="170" fontId="13" fillId="0" borderId="26" xfId="0" applyNumberFormat="1" applyFont="1" applyBorder="1" applyAlignment="1">
      <alignment horizontal="left"/>
    </xf>
    <xf numFmtId="170" fontId="14" fillId="0" borderId="34" xfId="1" applyNumberFormat="1" applyFont="1" applyFill="1" applyBorder="1" applyAlignment="1" applyProtection="1">
      <alignment horizontal="center"/>
    </xf>
    <xf numFmtId="0" fontId="13" fillId="0" borderId="22" xfId="0" applyFont="1" applyBorder="1" applyAlignment="1">
      <alignment horizontal="right"/>
    </xf>
    <xf numFmtId="0" fontId="14" fillId="0" borderId="18" xfId="0" applyFont="1" applyBorder="1"/>
    <xf numFmtId="0" fontId="14" fillId="0" borderId="19" xfId="0" applyFont="1" applyBorder="1"/>
    <xf numFmtId="0" fontId="14" fillId="0" borderId="23" xfId="0" applyFont="1" applyBorder="1" applyAlignment="1">
      <alignment horizontal="right"/>
    </xf>
    <xf numFmtId="0" fontId="14" fillId="0" borderId="20" xfId="0" applyFont="1" applyBorder="1"/>
    <xf numFmtId="0" fontId="14" fillId="0" borderId="24" xfId="0" applyFont="1" applyBorder="1" applyAlignment="1">
      <alignment horizontal="right"/>
    </xf>
    <xf numFmtId="0" fontId="14" fillId="0" borderId="1" xfId="0" applyFont="1" applyBorder="1"/>
    <xf numFmtId="0" fontId="14" fillId="0" borderId="21" xfId="0" applyFont="1" applyBorder="1"/>
    <xf numFmtId="0" fontId="3" fillId="0" borderId="46" xfId="0" applyFont="1" applyBorder="1" applyAlignment="1">
      <alignment vertical="center"/>
    </xf>
    <xf numFmtId="0" fontId="3" fillId="0" borderId="14" xfId="0" applyFont="1" applyBorder="1"/>
    <xf numFmtId="0" fontId="3" fillId="0" borderId="1" xfId="0" applyFont="1" applyBorder="1"/>
    <xf numFmtId="0" fontId="3" fillId="0" borderId="13" xfId="0" applyFont="1" applyBorder="1"/>
    <xf numFmtId="0" fontId="3" fillId="0" borderId="3" xfId="0" applyFont="1" applyBorder="1"/>
    <xf numFmtId="0" fontId="3" fillId="0" borderId="0" xfId="0" applyFont="1"/>
    <xf numFmtId="0" fontId="3" fillId="0" borderId="16" xfId="0" applyFont="1" applyBorder="1"/>
    <xf numFmtId="16" fontId="3" fillId="0" borderId="16" xfId="0" applyNumberFormat="1" applyFont="1" applyBorder="1" applyAlignment="1">
      <alignment horizontal="left"/>
    </xf>
    <xf numFmtId="0" fontId="3" fillId="0" borderId="16" xfId="0" applyFont="1" applyBorder="1" applyAlignment="1">
      <alignment horizontal="left"/>
    </xf>
    <xf numFmtId="0" fontId="3" fillId="0" borderId="4" xfId="0" applyFont="1" applyBorder="1"/>
    <xf numFmtId="0" fontId="13" fillId="0" borderId="40" xfId="0" applyFont="1" applyBorder="1" applyAlignment="1">
      <alignment horizontal="center"/>
    </xf>
    <xf numFmtId="0" fontId="13" fillId="0" borderId="25" xfId="0" applyFont="1" applyBorder="1" applyAlignment="1">
      <alignment horizontal="center"/>
    </xf>
    <xf numFmtId="0" fontId="13" fillId="0" borderId="27" xfId="0" applyFont="1" applyBorder="1" applyAlignment="1">
      <alignment horizontal="center"/>
    </xf>
    <xf numFmtId="0" fontId="13" fillId="0" borderId="41" xfId="0" applyFont="1" applyBorder="1" applyAlignment="1">
      <alignment horizontal="center"/>
    </xf>
    <xf numFmtId="0" fontId="13" fillId="0" borderId="33" xfId="0" applyFont="1" applyBorder="1" applyAlignment="1">
      <alignment horizontal="center"/>
    </xf>
    <xf numFmtId="0" fontId="13" fillId="0" borderId="26" xfId="0" applyFont="1" applyBorder="1" applyAlignment="1">
      <alignment horizontal="center"/>
    </xf>
    <xf numFmtId="0" fontId="13" fillId="0" borderId="34" xfId="0" applyFont="1" applyBorder="1" applyAlignment="1">
      <alignment horizontal="center"/>
    </xf>
    <xf numFmtId="0" fontId="14" fillId="0" borderId="3" xfId="0" applyFont="1" applyBorder="1"/>
    <xf numFmtId="0" fontId="14" fillId="0" borderId="4" xfId="0" applyFont="1" applyBorder="1"/>
    <xf numFmtId="0" fontId="14" fillId="0" borderId="3" xfId="0" applyFont="1" applyBorder="1" applyAlignment="1">
      <alignment horizontal="left"/>
    </xf>
    <xf numFmtId="0" fontId="13" fillId="0" borderId="0" xfId="0" applyFont="1"/>
    <xf numFmtId="0" fontId="14" fillId="0" borderId="4" xfId="0" applyFont="1" applyBorder="1" applyAlignment="1">
      <alignment horizontal="center"/>
    </xf>
    <xf numFmtId="0" fontId="13" fillId="0" borderId="0" xfId="0" applyFont="1" applyAlignment="1">
      <alignment horizontal="center"/>
    </xf>
    <xf numFmtId="0" fontId="23" fillId="0" borderId="15" xfId="0" applyFont="1" applyBorder="1"/>
    <xf numFmtId="0" fontId="14" fillId="0" borderId="11" xfId="0" applyFont="1" applyBorder="1"/>
    <xf numFmtId="0" fontId="12" fillId="0" borderId="11" xfId="0" applyFont="1" applyBorder="1"/>
    <xf numFmtId="0" fontId="14" fillId="0" borderId="12" xfId="0" applyFont="1" applyBorder="1"/>
    <xf numFmtId="0" fontId="13" fillId="0" borderId="3" xfId="0" applyFont="1" applyBorder="1"/>
    <xf numFmtId="0" fontId="13" fillId="0" borderId="0" xfId="0" applyFont="1" applyAlignment="1">
      <alignment horizontal="left"/>
    </xf>
    <xf numFmtId="0" fontId="14" fillId="0" borderId="4" xfId="0" applyFont="1" applyBorder="1" applyAlignment="1">
      <alignment horizontal="left"/>
    </xf>
    <xf numFmtId="0" fontId="17" fillId="0" borderId="7" xfId="0" applyFont="1" applyBorder="1" applyAlignment="1">
      <alignment horizontal="center"/>
    </xf>
    <xf numFmtId="0" fontId="17" fillId="0" borderId="8" xfId="0" applyFont="1" applyBorder="1" applyAlignment="1">
      <alignment horizontal="center"/>
    </xf>
    <xf numFmtId="0" fontId="14" fillId="0" borderId="8" xfId="0" applyFont="1" applyBorder="1" applyAlignment="1">
      <alignment horizontal="center"/>
    </xf>
    <xf numFmtId="0" fontId="13" fillId="0" borderId="48" xfId="0" applyFont="1" applyBorder="1" applyAlignment="1">
      <alignment horizontal="left"/>
    </xf>
    <xf numFmtId="0" fontId="17" fillId="0" borderId="38" xfId="0" applyFont="1" applyBorder="1" applyAlignment="1">
      <alignment horizontal="center"/>
    </xf>
    <xf numFmtId="0" fontId="17" fillId="0" borderId="23" xfId="0" applyFont="1" applyBorder="1" applyAlignment="1">
      <alignment horizontal="center"/>
    </xf>
    <xf numFmtId="0" fontId="17" fillId="0" borderId="0" xfId="0" applyFont="1" applyAlignment="1">
      <alignment horizontal="center"/>
    </xf>
    <xf numFmtId="0" fontId="17" fillId="0" borderId="4" xfId="0" applyFont="1" applyBorder="1" applyAlignment="1">
      <alignment horizontal="center"/>
    </xf>
    <xf numFmtId="0" fontId="14" fillId="0" borderId="5" xfId="0" applyFont="1" applyBorder="1"/>
    <xf numFmtId="0" fontId="14" fillId="0" borderId="2" xfId="0" applyFont="1" applyBorder="1"/>
    <xf numFmtId="0" fontId="6" fillId="0" borderId="0" xfId="0" applyFont="1"/>
    <xf numFmtId="0" fontId="2" fillId="2" borderId="18" xfId="2" applyFill="1" applyBorder="1" applyAlignment="1">
      <alignment horizontal="left"/>
    </xf>
    <xf numFmtId="0" fontId="2" fillId="2" borderId="3" xfId="0" applyFont="1" applyFill="1" applyBorder="1" applyAlignment="1">
      <alignment vertical="center"/>
    </xf>
    <xf numFmtId="0" fontId="2" fillId="2" borderId="0" xfId="0" applyFont="1" applyFill="1" applyAlignment="1">
      <alignment vertical="center"/>
    </xf>
    <xf numFmtId="0" fontId="2" fillId="2" borderId="3" xfId="0" applyFont="1" applyFill="1" applyBorder="1" applyAlignment="1">
      <alignment horizontal="right" vertical="center"/>
    </xf>
    <xf numFmtId="0" fontId="3" fillId="5" borderId="1" xfId="2" applyFont="1" applyFill="1" applyBorder="1" applyAlignment="1">
      <alignment vertical="top"/>
    </xf>
    <xf numFmtId="0" fontId="3" fillId="2" borderId="0" xfId="0" applyFont="1" applyFill="1" applyAlignment="1">
      <alignment horizontal="center"/>
    </xf>
    <xf numFmtId="0" fontId="3" fillId="2" borderId="0" xfId="0" applyFont="1" applyFill="1" applyAlignment="1">
      <alignment vertical="center" wrapText="1"/>
    </xf>
    <xf numFmtId="0" fontId="1" fillId="0" borderId="0" xfId="0" applyFont="1" applyAlignment="1">
      <alignment horizontal="center" vertical="top"/>
    </xf>
    <xf numFmtId="0" fontId="1" fillId="0" borderId="0" xfId="0" applyFont="1" applyAlignment="1">
      <alignment vertical="top"/>
    </xf>
    <xf numFmtId="0" fontId="14" fillId="0" borderId="0" xfId="0" applyFont="1" applyAlignment="1">
      <alignment horizontal="right"/>
    </xf>
    <xf numFmtId="0" fontId="23" fillId="0" borderId="0" xfId="0" applyFont="1" applyAlignment="1">
      <alignment vertical="center"/>
    </xf>
    <xf numFmtId="0" fontId="14" fillId="0" borderId="8" xfId="0" applyFont="1" applyBorder="1"/>
    <xf numFmtId="0" fontId="14" fillId="0" borderId="7" xfId="0" applyFont="1" applyBorder="1"/>
    <xf numFmtId="0" fontId="14" fillId="0" borderId="9" xfId="0" applyFont="1" applyBorder="1"/>
    <xf numFmtId="0" fontId="6" fillId="0" borderId="3" xfId="0" applyFont="1" applyBorder="1"/>
    <xf numFmtId="0" fontId="14" fillId="0" borderId="6" xfId="0" applyFont="1" applyBorder="1"/>
    <xf numFmtId="0" fontId="7" fillId="0" borderId="0" xfId="0" applyFont="1" applyAlignment="1">
      <alignment horizontal="right"/>
    </xf>
    <xf numFmtId="0" fontId="13" fillId="0" borderId="0" xfId="0" applyFont="1" applyAlignment="1">
      <alignment horizontal="right"/>
    </xf>
    <xf numFmtId="0" fontId="3" fillId="0" borderId="18" xfId="0" applyFont="1" applyBorder="1" applyAlignment="1">
      <alignment vertical="center"/>
    </xf>
    <xf numFmtId="0" fontId="9" fillId="0" borderId="0" xfId="0" applyFont="1" applyAlignment="1">
      <alignment horizontal="center"/>
    </xf>
    <xf numFmtId="0" fontId="14" fillId="0" borderId="3" xfId="0" applyFont="1" applyBorder="1" applyAlignment="1">
      <alignment horizontal="center"/>
    </xf>
    <xf numFmtId="0" fontId="3" fillId="0" borderId="0" xfId="0" applyFont="1" applyAlignment="1">
      <alignment horizontal="left"/>
    </xf>
    <xf numFmtId="0" fontId="8" fillId="0" borderId="5" xfId="0" applyFont="1" applyBorder="1"/>
    <xf numFmtId="0" fontId="8" fillId="0" borderId="2" xfId="0" applyFont="1" applyBorder="1"/>
    <xf numFmtId="0" fontId="8" fillId="0" borderId="6" xfId="0" applyFont="1" applyBorder="1"/>
    <xf numFmtId="0" fontId="14" fillId="0" borderId="0" xfId="0" applyFont="1" applyAlignment="1">
      <alignment horizontal="left"/>
    </xf>
    <xf numFmtId="0" fontId="27" fillId="0" borderId="0" xfId="0" applyFont="1" applyAlignment="1">
      <alignment horizontal="left" vertical="top"/>
    </xf>
    <xf numFmtId="0" fontId="2" fillId="2" borderId="23" xfId="0" applyFont="1" applyFill="1" applyBorder="1" applyAlignment="1">
      <alignment horizontal="left"/>
    </xf>
    <xf numFmtId="0" fontId="1" fillId="0" borderId="28" xfId="0" applyFont="1" applyBorder="1" applyAlignment="1">
      <alignment horizontal="center" vertical="center"/>
    </xf>
    <xf numFmtId="14" fontId="14" fillId="3" borderId="26" xfId="0" applyNumberFormat="1" applyFont="1" applyFill="1" applyBorder="1" applyAlignment="1" applyProtection="1">
      <alignment horizontal="left" vertical="center"/>
      <protection locked="0"/>
    </xf>
    <xf numFmtId="43" fontId="14" fillId="3" borderId="26" xfId="1" applyFont="1" applyFill="1" applyBorder="1" applyAlignment="1" applyProtection="1">
      <alignment horizontal="center" vertical="center"/>
      <protection locked="0"/>
    </xf>
    <xf numFmtId="43" fontId="14" fillId="0" borderId="26" xfId="1" applyFont="1" applyFill="1" applyBorder="1" applyAlignment="1" applyProtection="1">
      <alignment horizontal="center" vertical="center"/>
    </xf>
    <xf numFmtId="0" fontId="14" fillId="3" borderId="24"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protection locked="0"/>
    </xf>
    <xf numFmtId="0" fontId="14" fillId="3" borderId="21" xfId="0" applyFont="1" applyFill="1" applyBorder="1" applyAlignment="1" applyProtection="1">
      <alignment horizontal="left" vertical="center"/>
      <protection locked="0"/>
    </xf>
    <xf numFmtId="43" fontId="14" fillId="3" borderId="27" xfId="1" applyFont="1" applyFill="1" applyBorder="1" applyAlignment="1" applyProtection="1">
      <alignment horizontal="center" vertical="center"/>
      <protection locked="0"/>
    </xf>
    <xf numFmtId="43" fontId="14" fillId="0" borderId="27" xfId="1" applyFont="1" applyFill="1" applyBorder="1" applyAlignment="1" applyProtection="1">
      <alignment horizontal="center" vertical="center"/>
    </xf>
    <xf numFmtId="0" fontId="23" fillId="3" borderId="1" xfId="0" applyFont="1" applyFill="1" applyBorder="1" applyAlignment="1" applyProtection="1">
      <alignment horizontal="center"/>
      <protection locked="0"/>
    </xf>
    <xf numFmtId="0" fontId="12" fillId="0" borderId="28" xfId="0" applyFont="1" applyBorder="1" applyAlignment="1">
      <alignment horizontal="center" vertical="center"/>
    </xf>
    <xf numFmtId="0" fontId="23" fillId="3" borderId="1" xfId="0" applyFont="1" applyFill="1" applyBorder="1" applyAlignment="1" applyProtection="1">
      <alignment horizontal="left"/>
      <protection locked="0"/>
    </xf>
    <xf numFmtId="14" fontId="14" fillId="3" borderId="27" xfId="0" applyNumberFormat="1" applyFont="1" applyFill="1" applyBorder="1" applyAlignment="1" applyProtection="1">
      <alignment horizontal="left" vertical="center"/>
      <protection locked="0"/>
    </xf>
    <xf numFmtId="43" fontId="13" fillId="0" borderId="26" xfId="1" applyFont="1" applyFill="1" applyBorder="1" applyAlignment="1" applyProtection="1">
      <alignment vertical="center"/>
    </xf>
    <xf numFmtId="0" fontId="14" fillId="0" borderId="0" xfId="0" applyFont="1" applyAlignment="1">
      <alignment horizontal="left" vertical="center"/>
    </xf>
    <xf numFmtId="43" fontId="2" fillId="0" borderId="0" xfId="1" applyFont="1" applyFill="1" applyBorder="1" applyAlignment="1" applyProtection="1">
      <alignment vertical="center"/>
    </xf>
    <xf numFmtId="43" fontId="14" fillId="0" borderId="0" xfId="1" applyFont="1" applyFill="1" applyBorder="1" applyAlignment="1" applyProtection="1">
      <alignment horizontal="center" vertical="center"/>
    </xf>
    <xf numFmtId="165" fontId="3" fillId="3" borderId="12" xfId="1" applyNumberFormat="1" applyFont="1" applyFill="1" applyBorder="1" applyAlignment="1" applyProtection="1">
      <alignment horizontal="center" vertical="center"/>
      <protection locked="0"/>
    </xf>
    <xf numFmtId="0" fontId="36" fillId="4" borderId="11" xfId="0" applyFont="1" applyFill="1" applyBorder="1" applyAlignment="1">
      <alignment horizontal="left" vertical="center"/>
    </xf>
    <xf numFmtId="0" fontId="36" fillId="4" borderId="11" xfId="0" applyFont="1" applyFill="1" applyBorder="1"/>
    <xf numFmtId="43" fontId="37" fillId="4" borderId="11" xfId="1" applyFont="1" applyFill="1" applyBorder="1" applyAlignment="1" applyProtection="1">
      <alignment vertical="center"/>
    </xf>
    <xf numFmtId="43" fontId="36" fillId="4" borderId="11" xfId="1" applyFont="1" applyFill="1" applyBorder="1" applyAlignment="1" applyProtection="1">
      <alignment horizontal="center" vertical="center"/>
    </xf>
    <xf numFmtId="43" fontId="14" fillId="3" borderId="28" xfId="1" applyFont="1" applyFill="1" applyBorder="1" applyAlignment="1" applyProtection="1">
      <alignment horizontal="center" vertical="center"/>
      <protection locked="0"/>
    </xf>
    <xf numFmtId="43" fontId="14" fillId="0" borderId="28" xfId="1" applyFont="1" applyFill="1" applyBorder="1" applyAlignment="1" applyProtection="1">
      <alignment horizontal="center" vertical="center"/>
    </xf>
    <xf numFmtId="0" fontId="10" fillId="0" borderId="11" xfId="0" applyFont="1" applyBorder="1"/>
    <xf numFmtId="165" fontId="14" fillId="0" borderId="11" xfId="1" applyNumberFormat="1" applyFont="1" applyBorder="1" applyAlignment="1" applyProtection="1">
      <alignment vertical="center"/>
    </xf>
    <xf numFmtId="43" fontId="14" fillId="0" borderId="12" xfId="1" applyFont="1" applyBorder="1" applyAlignment="1" applyProtection="1">
      <alignment vertical="center"/>
    </xf>
    <xf numFmtId="0" fontId="10" fillId="0" borderId="15" xfId="0" applyFont="1" applyBorder="1" applyAlignment="1">
      <alignment vertical="center"/>
    </xf>
    <xf numFmtId="43" fontId="12" fillId="3" borderId="10" xfId="1" applyFont="1" applyFill="1" applyBorder="1" applyAlignment="1" applyProtection="1">
      <alignment vertical="center"/>
      <protection locked="0"/>
    </xf>
    <xf numFmtId="0" fontId="38" fillId="4" borderId="15" xfId="0" applyFont="1" applyFill="1" applyBorder="1"/>
    <xf numFmtId="0" fontId="37" fillId="4" borderId="11" xfId="0" applyFont="1" applyFill="1" applyBorder="1"/>
    <xf numFmtId="0" fontId="38" fillId="4" borderId="11" xfId="0" applyFont="1" applyFill="1" applyBorder="1" applyAlignment="1">
      <alignment horizontal="right"/>
    </xf>
    <xf numFmtId="43" fontId="13" fillId="0" borderId="10" xfId="1" applyFont="1" applyFill="1" applyBorder="1" applyAlignment="1" applyProtection="1">
      <alignment vertical="center"/>
    </xf>
    <xf numFmtId="43" fontId="12" fillId="0" borderId="10" xfId="1" applyFont="1" applyFill="1" applyBorder="1" applyAlignment="1" applyProtection="1">
      <alignment vertical="center"/>
    </xf>
    <xf numFmtId="0" fontId="39" fillId="4" borderId="11" xfId="0" applyFont="1" applyFill="1" applyBorder="1" applyAlignment="1">
      <alignment horizontal="right"/>
    </xf>
    <xf numFmtId="0" fontId="1" fillId="0" borderId="7" xfId="0" applyFont="1" applyBorder="1" applyAlignment="1">
      <alignment horizontal="right" vertical="top"/>
    </xf>
    <xf numFmtId="0" fontId="27" fillId="0" borderId="8" xfId="0" applyFont="1" applyBorder="1" applyAlignment="1">
      <alignment horizontal="left"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3" xfId="0" quotePrefix="1" applyFont="1" applyBorder="1" applyAlignment="1">
      <alignment horizontal="right" vertical="top"/>
    </xf>
    <xf numFmtId="0" fontId="1" fillId="0" borderId="4" xfId="0" applyFont="1" applyBorder="1" applyAlignment="1">
      <alignment horizontal="center" vertical="top"/>
    </xf>
    <xf numFmtId="0" fontId="1" fillId="0" borderId="5" xfId="0" quotePrefix="1" applyFont="1" applyBorder="1" applyAlignment="1">
      <alignment horizontal="right" vertical="top"/>
    </xf>
    <xf numFmtId="0" fontId="2" fillId="0" borderId="2" xfId="0" applyFont="1" applyBorder="1" applyAlignment="1">
      <alignment horizontal="left" vertical="top"/>
    </xf>
    <xf numFmtId="0" fontId="1" fillId="0" borderId="2" xfId="0" applyFont="1" applyBorder="1" applyAlignment="1">
      <alignment horizontal="center" vertical="top"/>
    </xf>
    <xf numFmtId="0" fontId="1" fillId="0" borderId="6" xfId="0" applyFont="1" applyBorder="1" applyAlignment="1">
      <alignment horizontal="center" vertical="top"/>
    </xf>
    <xf numFmtId="43" fontId="14" fillId="3" borderId="26" xfId="1" applyFont="1" applyFill="1" applyBorder="1" applyAlignment="1" applyProtection="1">
      <alignment horizontal="center"/>
      <protection locked="0"/>
    </xf>
    <xf numFmtId="43" fontId="14" fillId="3" borderId="34" xfId="1" applyFont="1" applyFill="1" applyBorder="1" applyAlignment="1" applyProtection="1">
      <alignment horizontal="center"/>
      <protection locked="0"/>
    </xf>
    <xf numFmtId="14" fontId="1" fillId="3" borderId="10" xfId="0" applyNumberFormat="1" applyFont="1" applyFill="1" applyBorder="1" applyProtection="1">
      <protection locked="0"/>
    </xf>
    <xf numFmtId="0" fontId="1" fillId="3" borderId="10" xfId="0" applyFont="1" applyFill="1" applyBorder="1" applyProtection="1">
      <protection locked="0"/>
    </xf>
    <xf numFmtId="14" fontId="39" fillId="4" borderId="15" xfId="0" applyNumberFormat="1" applyFont="1" applyFill="1" applyBorder="1" applyAlignment="1">
      <alignment horizontal="left" vertical="center"/>
    </xf>
    <xf numFmtId="14" fontId="14" fillId="0" borderId="0" xfId="0" applyNumberFormat="1" applyFont="1" applyAlignment="1">
      <alignment horizontal="left" vertical="center"/>
    </xf>
    <xf numFmtId="165" fontId="14" fillId="0" borderId="0" xfId="1" applyNumberFormat="1" applyFont="1" applyFill="1" applyBorder="1" applyAlignment="1" applyProtection="1">
      <alignment horizontal="center" vertical="center"/>
    </xf>
    <xf numFmtId="43" fontId="14" fillId="0" borderId="54" xfId="1" applyFont="1" applyFill="1" applyBorder="1" applyAlignment="1" applyProtection="1">
      <alignment horizontal="center" vertical="center"/>
    </xf>
    <xf numFmtId="0" fontId="8" fillId="0" borderId="0" xfId="0" applyFont="1" applyProtection="1">
      <protection locked="0"/>
    </xf>
    <xf numFmtId="0" fontId="23" fillId="3" borderId="1" xfId="0" applyFont="1" applyFill="1" applyBorder="1" applyAlignment="1" applyProtection="1">
      <alignment horizontal="right"/>
      <protection locked="0"/>
    </xf>
    <xf numFmtId="0" fontId="23" fillId="3" borderId="1" xfId="2" applyFont="1" applyFill="1" applyBorder="1" applyAlignment="1" applyProtection="1">
      <alignment horizontal="right"/>
      <protection locked="0"/>
    </xf>
    <xf numFmtId="0" fontId="35" fillId="3" borderId="1" xfId="0" applyFont="1" applyFill="1" applyBorder="1" applyAlignment="1" applyProtection="1">
      <alignment horizontal="right"/>
      <protection locked="0"/>
    </xf>
    <xf numFmtId="1" fontId="12" fillId="3" borderId="1" xfId="0" applyNumberFormat="1" applyFont="1" applyFill="1" applyBorder="1" applyAlignment="1" applyProtection="1">
      <alignment horizontal="right"/>
      <protection locked="0"/>
    </xf>
    <xf numFmtId="14" fontId="12" fillId="3" borderId="1" xfId="0" applyNumberFormat="1" applyFont="1" applyFill="1" applyBorder="1" applyAlignment="1" applyProtection="1">
      <alignment horizontal="right"/>
      <protection locked="0"/>
    </xf>
    <xf numFmtId="0" fontId="3" fillId="3" borderId="1" xfId="0" applyFont="1" applyFill="1" applyBorder="1" applyAlignment="1" applyProtection="1">
      <alignment horizontal="right"/>
      <protection locked="0"/>
    </xf>
    <xf numFmtId="0" fontId="1" fillId="0" borderId="1" xfId="0" applyFont="1" applyBorder="1"/>
    <xf numFmtId="0" fontId="0" fillId="0" borderId="1" xfId="0" applyBorder="1"/>
    <xf numFmtId="0" fontId="1" fillId="0" borderId="1" xfId="0" applyFont="1" applyBorder="1" applyAlignment="1">
      <alignment horizontal="left" vertical="center"/>
    </xf>
    <xf numFmtId="0" fontId="2" fillId="0" borderId="55" xfId="0" applyFont="1" applyBorder="1" applyAlignment="1">
      <alignment horizontal="right" vertical="center"/>
    </xf>
    <xf numFmtId="8" fontId="2" fillId="6" borderId="55" xfId="0" applyNumberFormat="1" applyFont="1" applyFill="1" applyBorder="1" applyAlignment="1">
      <alignment horizontal="right" vertical="center"/>
    </xf>
    <xf numFmtId="14" fontId="2" fillId="6" borderId="55" xfId="0" applyNumberFormat="1" applyFont="1" applyFill="1" applyBorder="1" applyAlignment="1">
      <alignment horizontal="left" vertical="center"/>
    </xf>
    <xf numFmtId="0" fontId="2" fillId="0" borderId="56" xfId="0" applyFont="1" applyBorder="1" applyAlignment="1">
      <alignment horizontal="right" vertical="center"/>
    </xf>
    <xf numFmtId="8" fontId="2" fillId="6" borderId="56" xfId="0" applyNumberFormat="1" applyFont="1" applyFill="1" applyBorder="1" applyAlignment="1">
      <alignment horizontal="right" vertical="center"/>
    </xf>
    <xf numFmtId="0" fontId="0" fillId="0" borderId="56" xfId="0" applyBorder="1"/>
    <xf numFmtId="0" fontId="0" fillId="6" borderId="56" xfId="0" applyFill="1" applyBorder="1"/>
    <xf numFmtId="0" fontId="0" fillId="6" borderId="56" xfId="0" applyFill="1" applyBorder="1" applyAlignment="1">
      <alignment horizontal="right"/>
    </xf>
    <xf numFmtId="172" fontId="2" fillId="6" borderId="56" xfId="0" applyNumberFormat="1" applyFont="1" applyFill="1" applyBorder="1" applyAlignment="1">
      <alignment horizontal="right" vertical="center"/>
    </xf>
    <xf numFmtId="0" fontId="1" fillId="0" borderId="15" xfId="0" applyFont="1" applyBorder="1"/>
    <xf numFmtId="0" fontId="0" fillId="0" borderId="11" xfId="0" applyBorder="1"/>
    <xf numFmtId="0" fontId="0" fillId="0" borderId="12" xfId="0" applyBorder="1"/>
    <xf numFmtId="0" fontId="17" fillId="0" borderId="0" xfId="0" applyFont="1"/>
    <xf numFmtId="0" fontId="3" fillId="3" borderId="1" xfId="2" quotePrefix="1" applyFont="1" applyFill="1" applyBorder="1" applyProtection="1">
      <protection locked="0"/>
    </xf>
    <xf numFmtId="0" fontId="2" fillId="3" borderId="29" xfId="2" applyFill="1" applyBorder="1" applyAlignment="1" applyProtection="1">
      <alignment horizontal="left"/>
      <protection locked="0"/>
    </xf>
    <xf numFmtId="0" fontId="2" fillId="3" borderId="16" xfId="2" applyFill="1" applyBorder="1" applyAlignment="1" applyProtection="1">
      <alignment horizontal="left"/>
      <protection locked="0"/>
    </xf>
    <xf numFmtId="0" fontId="2" fillId="3" borderId="30" xfId="2" applyFill="1" applyBorder="1" applyAlignment="1" applyProtection="1">
      <alignment horizontal="left"/>
      <protection locked="0"/>
    </xf>
    <xf numFmtId="0" fontId="1" fillId="0" borderId="15" xfId="2" applyFont="1" applyBorder="1" applyAlignment="1">
      <alignment horizontal="center" vertical="center"/>
    </xf>
    <xf numFmtId="0" fontId="1" fillId="0" borderId="11" xfId="2" applyFont="1" applyBorder="1" applyAlignment="1">
      <alignment horizontal="center" vertical="center"/>
    </xf>
    <xf numFmtId="0" fontId="1" fillId="0" borderId="12" xfId="2" applyFont="1" applyBorder="1" applyAlignment="1">
      <alignment horizontal="center" vertical="center"/>
    </xf>
    <xf numFmtId="0" fontId="2" fillId="3" borderId="42" xfId="2" applyFill="1" applyBorder="1" applyAlignment="1" applyProtection="1">
      <alignment horizontal="left"/>
      <protection locked="0"/>
    </xf>
    <xf numFmtId="0" fontId="2" fillId="3" borderId="39" xfId="2" applyFill="1" applyBorder="1" applyAlignment="1" applyProtection="1">
      <alignment horizontal="left"/>
      <protection locked="0"/>
    </xf>
    <xf numFmtId="0" fontId="2" fillId="3" borderId="38" xfId="2" applyFill="1" applyBorder="1" applyAlignment="1" applyProtection="1">
      <alignment horizontal="left"/>
      <protection locked="0"/>
    </xf>
    <xf numFmtId="0" fontId="18" fillId="2" borderId="0" xfId="2" applyFont="1" applyFill="1" applyAlignment="1">
      <alignment horizontal="center"/>
    </xf>
    <xf numFmtId="0" fontId="20" fillId="2" borderId="0" xfId="2" applyFont="1" applyFill="1" applyAlignment="1">
      <alignment horizontal="center" vertical="center"/>
    </xf>
    <xf numFmtId="11" fontId="17" fillId="2" borderId="2" xfId="2" applyNumberFormat="1" applyFont="1" applyFill="1" applyBorder="1" applyAlignment="1">
      <alignment horizontal="center"/>
    </xf>
    <xf numFmtId="0" fontId="3" fillId="3" borderId="1" xfId="2" applyFont="1" applyFill="1" applyBorder="1" applyAlignment="1" applyProtection="1">
      <alignment horizontal="right"/>
      <protection locked="0"/>
    </xf>
    <xf numFmtId="0" fontId="3" fillId="3" borderId="13" xfId="2" applyFont="1" applyFill="1" applyBorder="1" applyAlignment="1" applyProtection="1">
      <alignment horizontal="right"/>
      <protection locked="0"/>
    </xf>
    <xf numFmtId="0" fontId="27" fillId="2" borderId="0" xfId="2" applyFont="1" applyFill="1" applyAlignment="1">
      <alignment horizontal="center"/>
    </xf>
    <xf numFmtId="0" fontId="1" fillId="2" borderId="0" xfId="2" applyFont="1" applyFill="1" applyAlignment="1">
      <alignment horizontal="center"/>
    </xf>
    <xf numFmtId="0" fontId="3" fillId="3" borderId="1" xfId="2" applyFont="1" applyFill="1" applyBorder="1" applyAlignment="1" applyProtection="1">
      <alignment horizontal="left"/>
      <protection locked="0"/>
    </xf>
    <xf numFmtId="0" fontId="23" fillId="3" borderId="1" xfId="2" applyFont="1" applyFill="1" applyBorder="1" applyAlignment="1" applyProtection="1">
      <alignment horizontal="center"/>
      <protection locked="0"/>
    </xf>
    <xf numFmtId="0" fontId="17" fillId="3" borderId="1" xfId="2" applyFont="1" applyFill="1" applyBorder="1" applyAlignment="1" applyProtection="1">
      <alignment horizontal="right"/>
      <protection locked="0"/>
    </xf>
    <xf numFmtId="0" fontId="13" fillId="3" borderId="24" xfId="2" applyFont="1" applyFill="1" applyBorder="1" applyAlignment="1">
      <alignment horizontal="center"/>
    </xf>
    <xf numFmtId="0" fontId="13" fillId="3" borderId="1" xfId="2" applyFont="1" applyFill="1" applyBorder="1" applyAlignment="1">
      <alignment horizontal="center"/>
    </xf>
    <xf numFmtId="0" fontId="13" fillId="3" borderId="21" xfId="2" applyFont="1" applyFill="1" applyBorder="1" applyAlignment="1">
      <alignment horizontal="center"/>
    </xf>
    <xf numFmtId="169" fontId="3" fillId="3" borderId="1" xfId="2" applyNumberFormat="1" applyFont="1" applyFill="1" applyBorder="1" applyAlignment="1" applyProtection="1">
      <alignment horizontal="right"/>
      <protection locked="0"/>
    </xf>
    <xf numFmtId="169" fontId="3" fillId="3" borderId="13" xfId="2" applyNumberFormat="1" applyFont="1" applyFill="1" applyBorder="1" applyAlignment="1" applyProtection="1">
      <alignment horizontal="right"/>
      <protection locked="0"/>
    </xf>
    <xf numFmtId="0" fontId="13" fillId="2" borderId="23" xfId="2" applyFont="1" applyFill="1" applyBorder="1" applyAlignment="1">
      <alignment horizontal="left"/>
    </xf>
    <xf numFmtId="0" fontId="13" fillId="2" borderId="0" xfId="2" applyFont="1" applyFill="1" applyAlignment="1">
      <alignment horizontal="left"/>
    </xf>
    <xf numFmtId="0" fontId="3" fillId="3" borderId="1" xfId="2" quotePrefix="1" applyFont="1" applyFill="1" applyBorder="1" applyAlignment="1" applyProtection="1">
      <alignment horizontal="left"/>
      <protection locked="0"/>
    </xf>
    <xf numFmtId="0" fontId="34" fillId="3" borderId="1" xfId="4" applyFont="1" applyFill="1" applyBorder="1" applyProtection="1">
      <protection locked="0"/>
    </xf>
    <xf numFmtId="0" fontId="3" fillId="3" borderId="1" xfId="0" applyFont="1" applyFill="1" applyBorder="1" applyProtection="1">
      <protection locked="0"/>
    </xf>
    <xf numFmtId="164" fontId="3" fillId="3" borderId="1" xfId="2" quotePrefix="1" applyNumberFormat="1" applyFont="1" applyFill="1" applyBorder="1" applyAlignment="1" applyProtection="1">
      <alignment horizontal="right"/>
      <protection locked="0"/>
    </xf>
    <xf numFmtId="164" fontId="3" fillId="3" borderId="13" xfId="2" applyNumberFormat="1" applyFont="1" applyFill="1" applyBorder="1" applyAlignment="1" applyProtection="1">
      <alignment horizontal="right"/>
      <protection locked="0"/>
    </xf>
    <xf numFmtId="1" fontId="3" fillId="3" borderId="23" xfId="2" applyNumberFormat="1" applyFont="1" applyFill="1" applyBorder="1" applyAlignment="1" applyProtection="1">
      <alignment horizontal="left" vertical="center" wrapText="1"/>
      <protection locked="0"/>
    </xf>
    <xf numFmtId="1" fontId="3" fillId="3" borderId="0" xfId="2" applyNumberFormat="1" applyFont="1" applyFill="1" applyAlignment="1" applyProtection="1">
      <alignment horizontal="left" vertical="center" wrapText="1"/>
      <protection locked="0"/>
    </xf>
    <xf numFmtId="1" fontId="3" fillId="3" borderId="20" xfId="2" applyNumberFormat="1" applyFont="1" applyFill="1" applyBorder="1" applyAlignment="1" applyProtection="1">
      <alignment horizontal="left" vertical="center" wrapText="1"/>
      <protection locked="0"/>
    </xf>
    <xf numFmtId="1" fontId="3" fillId="3" borderId="24" xfId="2" applyNumberFormat="1" applyFont="1" applyFill="1" applyBorder="1" applyAlignment="1" applyProtection="1">
      <alignment horizontal="left" vertical="center" wrapText="1"/>
      <protection locked="0"/>
    </xf>
    <xf numFmtId="1" fontId="3" fillId="3" borderId="1" xfId="2" applyNumberFormat="1" applyFont="1" applyFill="1" applyBorder="1" applyAlignment="1" applyProtection="1">
      <alignment horizontal="left" vertical="center" wrapText="1"/>
      <protection locked="0"/>
    </xf>
    <xf numFmtId="1" fontId="3" fillId="3" borderId="21" xfId="2" applyNumberFormat="1" applyFont="1" applyFill="1" applyBorder="1" applyAlignment="1" applyProtection="1">
      <alignment horizontal="left" vertical="center" wrapText="1"/>
      <protection locked="0"/>
    </xf>
    <xf numFmtId="0" fontId="42" fillId="7" borderId="0" xfId="2" applyFont="1" applyFill="1" applyAlignment="1">
      <alignment horizontal="center" wrapText="1"/>
    </xf>
    <xf numFmtId="0" fontId="13" fillId="2" borderId="22" xfId="2" applyFont="1" applyFill="1" applyBorder="1" applyAlignment="1">
      <alignment horizontal="center"/>
    </xf>
    <xf numFmtId="0" fontId="13" fillId="2" borderId="18" xfId="2" applyFont="1" applyFill="1" applyBorder="1" applyAlignment="1">
      <alignment horizontal="center"/>
    </xf>
    <xf numFmtId="0" fontId="13" fillId="2" borderId="19" xfId="2" applyFont="1" applyFill="1" applyBorder="1" applyAlignment="1">
      <alignment horizontal="center"/>
    </xf>
    <xf numFmtId="0" fontId="13" fillId="2" borderId="23" xfId="2" applyFont="1" applyFill="1" applyBorder="1" applyAlignment="1">
      <alignment horizontal="center"/>
    </xf>
    <xf numFmtId="0" fontId="13" fillId="2" borderId="0" xfId="2" applyFont="1" applyFill="1" applyAlignment="1">
      <alignment horizontal="center"/>
    </xf>
    <xf numFmtId="0" fontId="13" fillId="2" borderId="20" xfId="2" applyFont="1" applyFill="1" applyBorder="1" applyAlignment="1">
      <alignment horizontal="center"/>
    </xf>
    <xf numFmtId="0" fontId="13" fillId="2" borderId="24" xfId="2" applyFont="1" applyFill="1" applyBorder="1" applyAlignment="1">
      <alignment horizontal="center"/>
    </xf>
    <xf numFmtId="0" fontId="13" fillId="2" borderId="1" xfId="2" applyFont="1" applyFill="1" applyBorder="1" applyAlignment="1">
      <alignment horizontal="center"/>
    </xf>
    <xf numFmtId="0" fontId="13" fillId="2" borderId="21" xfId="2" applyFont="1" applyFill="1" applyBorder="1" applyAlignment="1">
      <alignment horizontal="center"/>
    </xf>
    <xf numFmtId="0" fontId="2" fillId="3" borderId="44" xfId="2" applyFill="1" applyBorder="1" applyAlignment="1" applyProtection="1">
      <alignment horizontal="left"/>
      <protection locked="0"/>
    </xf>
    <xf numFmtId="0" fontId="2" fillId="3" borderId="46" xfId="2" applyFill="1" applyBorder="1" applyAlignment="1" applyProtection="1">
      <alignment horizontal="left"/>
      <protection locked="0"/>
    </xf>
    <xf numFmtId="0" fontId="2" fillId="3" borderId="43" xfId="2" applyFill="1" applyBorder="1" applyAlignment="1" applyProtection="1">
      <alignment horizontal="left"/>
      <protection locked="0"/>
    </xf>
    <xf numFmtId="0" fontId="13" fillId="3" borderId="1" xfId="2" applyFont="1" applyFill="1" applyBorder="1" applyAlignment="1" applyProtection="1">
      <alignment horizontal="left"/>
      <protection locked="0"/>
    </xf>
    <xf numFmtId="14" fontId="12" fillId="3" borderId="1" xfId="2" applyNumberFormat="1" applyFont="1" applyFill="1" applyBorder="1" applyAlignment="1" applyProtection="1">
      <alignment horizontal="center"/>
      <protection locked="0"/>
    </xf>
    <xf numFmtId="7" fontId="23" fillId="0" borderId="0" xfId="3" applyNumberFormat="1" applyFont="1" applyFill="1" applyBorder="1" applyAlignment="1" applyProtection="1">
      <alignment horizontal="right" vertical="center"/>
    </xf>
    <xf numFmtId="7" fontId="23" fillId="0" borderId="4" xfId="3" applyNumberFormat="1" applyFont="1" applyFill="1" applyBorder="1" applyAlignment="1" applyProtection="1">
      <alignment horizontal="right" vertical="center"/>
    </xf>
    <xf numFmtId="7" fontId="23" fillId="0" borderId="2" xfId="3" applyNumberFormat="1" applyFont="1" applyFill="1" applyBorder="1" applyAlignment="1" applyProtection="1">
      <alignment horizontal="right" vertical="center"/>
    </xf>
    <xf numFmtId="7" fontId="23" fillId="0" borderId="6" xfId="3" applyNumberFormat="1" applyFont="1" applyFill="1" applyBorder="1" applyAlignment="1" applyProtection="1">
      <alignment horizontal="right" vertical="center"/>
    </xf>
    <xf numFmtId="0" fontId="6" fillId="0" borderId="3" xfId="2" applyFont="1" applyBorder="1" applyAlignment="1">
      <alignment horizontal="left"/>
    </xf>
    <xf numFmtId="0" fontId="6" fillId="0" borderId="0" xfId="2" applyFont="1" applyAlignment="1">
      <alignment horizontal="left"/>
    </xf>
    <xf numFmtId="0" fontId="6" fillId="0" borderId="4" xfId="2" applyFont="1" applyBorder="1" applyAlignment="1">
      <alignment horizontal="left"/>
    </xf>
    <xf numFmtId="0" fontId="3" fillId="2" borderId="5" xfId="2" applyFont="1" applyFill="1" applyBorder="1" applyAlignment="1">
      <alignment horizontal="right"/>
    </xf>
    <xf numFmtId="0" fontId="3" fillId="2" borderId="2" xfId="2" applyFont="1" applyFill="1" applyBorder="1" applyAlignment="1">
      <alignment horizontal="right"/>
    </xf>
    <xf numFmtId="0" fontId="3" fillId="2" borderId="6" xfId="2" applyFont="1" applyFill="1" applyBorder="1" applyAlignment="1">
      <alignment horizontal="right"/>
    </xf>
    <xf numFmtId="0" fontId="13" fillId="3" borderId="31" xfId="2" applyFont="1" applyFill="1" applyBorder="1" applyAlignment="1">
      <alignment horizontal="center"/>
    </xf>
    <xf numFmtId="0" fontId="13" fillId="3" borderId="16" xfId="2" applyFont="1" applyFill="1" applyBorder="1" applyAlignment="1">
      <alignment horizontal="center"/>
    </xf>
    <xf numFmtId="0" fontId="13" fillId="3" borderId="32" xfId="2" applyFont="1" applyFill="1" applyBorder="1" applyAlignment="1">
      <alignment horizontal="center"/>
    </xf>
    <xf numFmtId="0" fontId="29" fillId="4" borderId="15" xfId="2" applyFont="1" applyFill="1" applyBorder="1" applyAlignment="1">
      <alignment horizontal="center"/>
    </xf>
    <xf numFmtId="0" fontId="29" fillId="4" borderId="11" xfId="2" applyFont="1" applyFill="1" applyBorder="1" applyAlignment="1">
      <alignment horizontal="center"/>
    </xf>
    <xf numFmtId="0" fontId="29" fillId="4" borderId="12" xfId="2" applyFont="1" applyFill="1" applyBorder="1" applyAlignment="1">
      <alignment horizontal="center"/>
    </xf>
    <xf numFmtId="0" fontId="3" fillId="3" borderId="1" xfId="0" applyFont="1" applyFill="1" applyBorder="1" applyAlignment="1" applyProtection="1">
      <alignment horizontal="left"/>
      <protection locked="0"/>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8" fillId="2" borderId="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3" fillId="3" borderId="1" xfId="0" applyFont="1" applyFill="1" applyBorder="1" applyAlignment="1" applyProtection="1">
      <alignment horizontal="center"/>
      <protection locked="0"/>
    </xf>
    <xf numFmtId="0" fontId="17" fillId="2" borderId="2" xfId="2" applyFont="1" applyFill="1" applyBorder="1" applyAlignment="1">
      <alignment horizontal="center"/>
    </xf>
    <xf numFmtId="0" fontId="23" fillId="3" borderId="1" xfId="0" applyFont="1" applyFill="1" applyBorder="1" applyAlignment="1" applyProtection="1">
      <alignment horizontal="right"/>
      <protection locked="0"/>
    </xf>
    <xf numFmtId="0" fontId="1" fillId="2" borderId="0" xfId="0" applyFont="1" applyFill="1" applyAlignment="1">
      <alignment horizontal="center"/>
    </xf>
    <xf numFmtId="0" fontId="25" fillId="2" borderId="0" xfId="0" applyFont="1" applyFill="1" applyAlignment="1">
      <alignment horizontal="left"/>
    </xf>
    <xf numFmtId="0" fontId="2" fillId="2" borderId="0" xfId="0" applyFont="1" applyFill="1" applyAlignment="1">
      <alignment horizontal="left"/>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1" fillId="2" borderId="0" xfId="0" applyFont="1" applyFill="1" applyAlignment="1">
      <alignment horizontal="left"/>
    </xf>
    <xf numFmtId="0" fontId="19" fillId="2" borderId="0" xfId="0" applyFont="1" applyFill="1" applyAlignment="1">
      <alignment horizontal="left"/>
    </xf>
    <xf numFmtId="0" fontId="1" fillId="2" borderId="0" xfId="0" applyFont="1" applyFill="1" applyAlignment="1">
      <alignment horizontal="left"/>
    </xf>
    <xf numFmtId="0" fontId="20" fillId="3" borderId="5" xfId="0" applyFont="1" applyFill="1" applyBorder="1" applyAlignment="1" applyProtection="1">
      <alignment horizontal="center"/>
      <protection locked="0"/>
    </xf>
    <xf numFmtId="0" fontId="20" fillId="3" borderId="2" xfId="0" applyFont="1" applyFill="1" applyBorder="1" applyAlignment="1" applyProtection="1">
      <alignment horizontal="center"/>
      <protection locked="0"/>
    </xf>
    <xf numFmtId="0" fontId="20" fillId="3" borderId="6" xfId="0" applyFont="1" applyFill="1" applyBorder="1" applyAlignment="1" applyProtection="1">
      <alignment horizontal="center"/>
      <protection locked="0"/>
    </xf>
    <xf numFmtId="0" fontId="1" fillId="3" borderId="1" xfId="0" applyFont="1" applyFill="1" applyBorder="1" applyAlignment="1" applyProtection="1">
      <alignment horizontal="left"/>
      <protection locked="0"/>
    </xf>
    <xf numFmtId="14" fontId="3" fillId="3" borderId="1" xfId="0" applyNumberFormat="1" applyFont="1" applyFill="1" applyBorder="1" applyAlignment="1" applyProtection="1">
      <alignment horizontal="left"/>
      <protection locked="0"/>
    </xf>
    <xf numFmtId="0" fontId="3" fillId="2" borderId="0" xfId="0" applyFont="1" applyFill="1" applyAlignment="1">
      <alignment horizontal="left"/>
    </xf>
    <xf numFmtId="0" fontId="3" fillId="2" borderId="4" xfId="0" applyFont="1" applyFill="1" applyBorder="1" applyAlignment="1">
      <alignment horizontal="left"/>
    </xf>
    <xf numFmtId="167" fontId="3" fillId="3" borderId="1" xfId="0" quotePrefix="1" applyNumberFormat="1" applyFont="1" applyFill="1" applyBorder="1" applyAlignment="1" applyProtection="1">
      <alignment horizontal="left"/>
      <protection locked="0"/>
    </xf>
    <xf numFmtId="167" fontId="3" fillId="3" borderId="1" xfId="0" applyNumberFormat="1" applyFont="1" applyFill="1" applyBorder="1" applyAlignment="1" applyProtection="1">
      <alignment horizontal="left"/>
      <protection locked="0"/>
    </xf>
    <xf numFmtId="0" fontId="3" fillId="3" borderId="1" xfId="0" applyFont="1" applyFill="1" applyBorder="1" applyAlignment="1" applyProtection="1">
      <alignment horizontal="left" vertical="center"/>
      <protection locked="0"/>
    </xf>
    <xf numFmtId="0" fontId="14" fillId="0" borderId="0" xfId="0" applyFont="1" applyAlignment="1">
      <alignment horizontal="left" wrapText="1"/>
    </xf>
    <xf numFmtId="0" fontId="14" fillId="0" borderId="18" xfId="0" applyFont="1" applyBorder="1" applyAlignment="1">
      <alignment horizontal="center"/>
    </xf>
    <xf numFmtId="0" fontId="14" fillId="0" borderId="0" xfId="0" applyFont="1" applyAlignment="1">
      <alignment horizontal="center"/>
    </xf>
    <xf numFmtId="0" fontId="12" fillId="0" borderId="15"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3" borderId="16" xfId="0" applyFont="1" applyFill="1" applyBorder="1" applyAlignment="1" applyProtection="1">
      <alignment horizontal="left"/>
      <protection locked="0"/>
    </xf>
    <xf numFmtId="0" fontId="17" fillId="0" borderId="2" xfId="0" applyFont="1" applyBorder="1" applyAlignment="1">
      <alignment horizontal="center" vertical="center"/>
    </xf>
    <xf numFmtId="0" fontId="12" fillId="3" borderId="1" xfId="0" applyFont="1" applyFill="1" applyBorder="1" applyAlignment="1" applyProtection="1">
      <alignment horizontal="left"/>
      <protection locked="0"/>
    </xf>
    <xf numFmtId="0" fontId="12" fillId="0" borderId="28"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right"/>
    </xf>
    <xf numFmtId="0" fontId="12" fillId="0" borderId="15" xfId="0" applyFont="1" applyBorder="1" applyAlignment="1">
      <alignment horizontal="center" wrapText="1"/>
    </xf>
    <xf numFmtId="0" fontId="12" fillId="0" borderId="11" xfId="0" applyFont="1" applyBorder="1" applyAlignment="1">
      <alignment horizontal="center" wrapText="1"/>
    </xf>
    <xf numFmtId="0" fontId="12" fillId="0" borderId="12" xfId="0" applyFont="1" applyBorder="1" applyAlignment="1">
      <alignment horizontal="center" wrapText="1"/>
    </xf>
    <xf numFmtId="0" fontId="27" fillId="0" borderId="0" xfId="0" applyFont="1" applyAlignment="1">
      <alignment horizontal="center" vertical="center" wrapText="1"/>
    </xf>
    <xf numFmtId="0" fontId="14" fillId="3" borderId="1" xfId="0" applyFont="1" applyFill="1" applyBorder="1" applyAlignment="1" applyProtection="1">
      <alignment horizontal="left"/>
      <protection locked="0"/>
    </xf>
    <xf numFmtId="0" fontId="13" fillId="3" borderId="1" xfId="0" applyFont="1" applyFill="1" applyBorder="1" applyAlignment="1" applyProtection="1">
      <alignment horizontal="left"/>
      <protection locked="0"/>
    </xf>
    <xf numFmtId="0" fontId="11" fillId="0" borderId="0" xfId="0" applyFont="1" applyAlignment="1">
      <alignment horizontal="center"/>
    </xf>
    <xf numFmtId="0" fontId="3" fillId="0" borderId="0" xfId="0" applyFont="1" applyAlignment="1">
      <alignment horizontal="center"/>
    </xf>
    <xf numFmtId="167" fontId="23" fillId="0" borderId="1" xfId="0" applyNumberFormat="1" applyFont="1" applyBorder="1" applyAlignment="1">
      <alignment horizontal="left"/>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21" fillId="0" borderId="0" xfId="0" applyFont="1" applyAlignment="1">
      <alignment horizontal="center"/>
    </xf>
    <xf numFmtId="0" fontId="20" fillId="0" borderId="0" xfId="0" applyFont="1" applyAlignment="1">
      <alignment horizontal="center"/>
    </xf>
    <xf numFmtId="0" fontId="8" fillId="3" borderId="1" xfId="0" applyFont="1" applyFill="1" applyBorder="1" applyAlignment="1" applyProtection="1">
      <alignment horizontal="left"/>
      <protection locked="0"/>
    </xf>
    <xf numFmtId="0" fontId="8" fillId="0" borderId="22" xfId="0" applyFont="1" applyBorder="1" applyAlignment="1" applyProtection="1">
      <alignment horizontal="left" wrapText="1"/>
      <protection locked="0"/>
    </xf>
    <xf numFmtId="0" fontId="8" fillId="0" borderId="18" xfId="0" applyFont="1" applyBorder="1" applyAlignment="1" applyProtection="1">
      <alignment horizontal="left" wrapText="1"/>
      <protection locked="0"/>
    </xf>
    <xf numFmtId="0" fontId="8" fillId="0" borderId="19" xfId="0" applyFont="1" applyBorder="1" applyAlignment="1" applyProtection="1">
      <alignment horizontal="left" wrapText="1"/>
      <protection locked="0"/>
    </xf>
    <xf numFmtId="0" fontId="8" fillId="0" borderId="23" xfId="0" applyFont="1" applyBorder="1" applyAlignment="1" applyProtection="1">
      <alignment horizontal="left" wrapText="1"/>
      <protection locked="0"/>
    </xf>
    <xf numFmtId="0" fontId="8" fillId="0" borderId="0" xfId="0" applyFont="1" applyAlignment="1" applyProtection="1">
      <alignment horizontal="left" wrapText="1"/>
      <protection locked="0"/>
    </xf>
    <xf numFmtId="0" fontId="8" fillId="0" borderId="20" xfId="0" applyFont="1" applyBorder="1" applyAlignment="1" applyProtection="1">
      <alignment horizontal="left" wrapText="1"/>
      <protection locked="0"/>
    </xf>
    <xf numFmtId="0" fontId="8" fillId="0" borderId="24"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0" fontId="8" fillId="0" borderId="21" xfId="0" applyFont="1" applyBorder="1" applyAlignment="1" applyProtection="1">
      <alignment horizontal="left" wrapText="1"/>
      <protection locked="0"/>
    </xf>
    <xf numFmtId="43" fontId="12" fillId="0" borderId="9" xfId="1" applyFont="1" applyBorder="1" applyAlignment="1" applyProtection="1">
      <alignment horizontal="center" vertical="center"/>
    </xf>
    <xf numFmtId="43" fontId="12" fillId="0" borderId="6" xfId="1" applyFont="1" applyBorder="1" applyAlignment="1" applyProtection="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8" fillId="3" borderId="0" xfId="0" applyFont="1" applyFill="1" applyAlignment="1" applyProtection="1">
      <alignment horizontal="center"/>
      <protection locked="0"/>
    </xf>
    <xf numFmtId="0" fontId="8" fillId="3" borderId="1" xfId="0" applyFont="1" applyFill="1" applyBorder="1" applyAlignment="1" applyProtection="1">
      <alignment horizontal="center"/>
      <protection locked="0"/>
    </xf>
    <xf numFmtId="14" fontId="3" fillId="3" borderId="0" xfId="0" applyNumberFormat="1" applyFont="1" applyFill="1" applyAlignment="1" applyProtection="1">
      <alignment horizontal="center"/>
      <protection locked="0"/>
    </xf>
    <xf numFmtId="14" fontId="3" fillId="3" borderId="4" xfId="0" applyNumberFormat="1" applyFont="1" applyFill="1" applyBorder="1" applyAlignment="1" applyProtection="1">
      <alignment horizontal="center"/>
      <protection locked="0"/>
    </xf>
    <xf numFmtId="14" fontId="3" fillId="3" borderId="1" xfId="0" applyNumberFormat="1" applyFont="1" applyFill="1" applyBorder="1" applyAlignment="1" applyProtection="1">
      <alignment horizontal="center"/>
      <protection locked="0"/>
    </xf>
    <xf numFmtId="14" fontId="3" fillId="3" borderId="13" xfId="0" applyNumberFormat="1" applyFont="1" applyFill="1" applyBorder="1" applyAlignment="1" applyProtection="1">
      <alignment horizontal="center"/>
      <protection locked="0"/>
    </xf>
    <xf numFmtId="0" fontId="13" fillId="0" borderId="0" xfId="0" applyFont="1" applyAlignment="1">
      <alignment horizontal="right"/>
    </xf>
    <xf numFmtId="0" fontId="13" fillId="0" borderId="1" xfId="0" applyFont="1" applyBorder="1" applyAlignment="1">
      <alignment horizontal="right"/>
    </xf>
    <xf numFmtId="0" fontId="13" fillId="0" borderId="3" xfId="0" applyFont="1" applyBorder="1" applyAlignment="1">
      <alignment horizontal="right"/>
    </xf>
    <xf numFmtId="0" fontId="13" fillId="0" borderId="2" xfId="0" applyFont="1" applyBorder="1" applyAlignment="1">
      <alignment horizontal="center"/>
    </xf>
    <xf numFmtId="0" fontId="14" fillId="3" borderId="24"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protection locked="0"/>
    </xf>
    <xf numFmtId="0" fontId="14" fillId="3" borderId="21" xfId="0" applyFont="1" applyFill="1" applyBorder="1" applyAlignment="1" applyProtection="1">
      <alignment horizontal="left" vertical="center"/>
      <protection locked="0"/>
    </xf>
    <xf numFmtId="0" fontId="14" fillId="3" borderId="23" xfId="0" applyFont="1" applyFill="1" applyBorder="1" applyAlignment="1" applyProtection="1">
      <alignment horizontal="left" vertical="center"/>
      <protection locked="0"/>
    </xf>
    <xf numFmtId="0" fontId="14" fillId="3" borderId="0" xfId="0" applyFont="1" applyFill="1" applyAlignment="1" applyProtection="1">
      <alignment horizontal="left" vertical="center"/>
      <protection locked="0"/>
    </xf>
    <xf numFmtId="0" fontId="14" fillId="3" borderId="20" xfId="0" applyFont="1" applyFill="1" applyBorder="1" applyAlignment="1" applyProtection="1">
      <alignment horizontal="left" vertical="center"/>
      <protection locked="0"/>
    </xf>
    <xf numFmtId="0" fontId="14" fillId="0" borderId="24" xfId="0" applyFont="1" applyBorder="1" applyAlignment="1">
      <alignment horizontal="left" vertical="center"/>
    </xf>
    <xf numFmtId="0" fontId="14" fillId="0" borderId="1" xfId="0" applyFont="1" applyBorder="1" applyAlignment="1">
      <alignment horizontal="left" vertical="center"/>
    </xf>
    <xf numFmtId="0" fontId="20" fillId="0" borderId="0" xfId="0" applyFont="1" applyAlignment="1">
      <alignment horizontal="center" vertical="top"/>
    </xf>
    <xf numFmtId="43" fontId="13" fillId="0" borderId="25" xfId="1" applyFont="1" applyFill="1" applyBorder="1" applyAlignment="1" applyProtection="1">
      <alignment horizontal="center" vertical="top" wrapText="1"/>
    </xf>
    <xf numFmtId="43" fontId="13" fillId="0" borderId="26" xfId="1" applyFont="1" applyFill="1" applyBorder="1" applyAlignment="1" applyProtection="1">
      <alignment horizontal="center" vertical="top" wrapText="1"/>
    </xf>
    <xf numFmtId="14" fontId="13" fillId="0" borderId="25" xfId="0" applyNumberFormat="1" applyFont="1" applyBorder="1" applyAlignment="1">
      <alignment horizontal="left" wrapText="1"/>
    </xf>
    <xf numFmtId="14" fontId="13" fillId="0" borderId="26" xfId="0" applyNumberFormat="1" applyFont="1" applyBorder="1" applyAlignment="1">
      <alignment horizontal="left" wrapText="1"/>
    </xf>
    <xf numFmtId="0" fontId="13" fillId="0" borderId="22" xfId="0" applyFont="1" applyBorder="1" applyAlignment="1">
      <alignment horizontal="left" wrapText="1"/>
    </xf>
    <xf numFmtId="0" fontId="13" fillId="0" borderId="18" xfId="0" applyFont="1" applyBorder="1" applyAlignment="1">
      <alignment horizontal="left" wrapText="1"/>
    </xf>
    <xf numFmtId="0" fontId="13" fillId="0" borderId="19" xfId="0" applyFont="1" applyBorder="1" applyAlignment="1">
      <alignment horizontal="left" wrapText="1"/>
    </xf>
    <xf numFmtId="0" fontId="13" fillId="0" borderId="24" xfId="0" applyFont="1" applyBorder="1" applyAlignment="1">
      <alignment horizontal="left" wrapText="1"/>
    </xf>
    <xf numFmtId="0" fontId="13" fillId="0" borderId="1" xfId="0" applyFont="1" applyBorder="1" applyAlignment="1">
      <alignment horizontal="left" wrapText="1"/>
    </xf>
    <xf numFmtId="0" fontId="13" fillId="0" borderId="21" xfId="0" applyFont="1" applyBorder="1" applyAlignment="1">
      <alignment horizontal="left" wrapText="1"/>
    </xf>
    <xf numFmtId="0" fontId="3" fillId="3" borderId="1" xfId="0" applyFont="1" applyFill="1" applyBorder="1" applyAlignment="1" applyProtection="1">
      <alignment horizontal="right"/>
      <protection locked="0"/>
    </xf>
    <xf numFmtId="0" fontId="3" fillId="3" borderId="1" xfId="0" applyFont="1" applyFill="1" applyBorder="1" applyAlignment="1" applyProtection="1">
      <alignment horizontal="center"/>
      <protection locked="0"/>
    </xf>
    <xf numFmtId="43" fontId="13" fillId="0" borderId="25" xfId="1" applyFont="1" applyFill="1" applyBorder="1" applyAlignment="1" applyProtection="1">
      <alignment horizontal="center" wrapText="1"/>
    </xf>
    <xf numFmtId="43" fontId="13" fillId="0" borderId="26" xfId="1" applyFont="1" applyFill="1" applyBorder="1" applyAlignment="1" applyProtection="1">
      <alignment horizontal="center" wrapText="1"/>
    </xf>
    <xf numFmtId="43" fontId="13" fillId="0" borderId="25" xfId="1" applyFont="1" applyFill="1" applyBorder="1" applyAlignment="1" applyProtection="1">
      <alignment horizontal="center" vertical="center" wrapText="1"/>
    </xf>
    <xf numFmtId="43" fontId="13" fillId="0" borderId="26" xfId="1" applyFont="1" applyFill="1" applyBorder="1" applyAlignment="1" applyProtection="1">
      <alignment horizontal="center" vertical="center" wrapText="1"/>
    </xf>
    <xf numFmtId="43" fontId="13" fillId="0" borderId="31" xfId="1" applyFont="1" applyFill="1" applyBorder="1" applyAlignment="1" applyProtection="1">
      <alignment horizontal="center" vertical="center"/>
    </xf>
    <xf numFmtId="43" fontId="13" fillId="0" borderId="16" xfId="1" applyFont="1" applyFill="1" applyBorder="1" applyAlignment="1" applyProtection="1">
      <alignment horizontal="center" vertical="center"/>
    </xf>
    <xf numFmtId="43" fontId="13" fillId="0" borderId="32" xfId="1" applyFont="1" applyFill="1" applyBorder="1" applyAlignment="1" applyProtection="1">
      <alignment horizontal="center" vertical="center"/>
    </xf>
    <xf numFmtId="0" fontId="13" fillId="3" borderId="3" xfId="0" applyFont="1" applyFill="1" applyBorder="1" applyAlignment="1" applyProtection="1">
      <alignment horizontal="left" vertical="center" wrapText="1"/>
      <protection locked="0"/>
    </xf>
    <xf numFmtId="0" fontId="13" fillId="3" borderId="0" xfId="0" applyFont="1" applyFill="1" applyAlignment="1" applyProtection="1">
      <alignment horizontal="left" vertical="center" wrapText="1"/>
      <protection locked="0"/>
    </xf>
    <xf numFmtId="0" fontId="13" fillId="3" borderId="4" xfId="0" applyFont="1" applyFill="1" applyBorder="1" applyAlignment="1" applyProtection="1">
      <alignment horizontal="left" vertical="center" wrapText="1"/>
      <protection locked="0"/>
    </xf>
    <xf numFmtId="0" fontId="13" fillId="3" borderId="14"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0" fontId="13" fillId="0" borderId="36" xfId="0" applyFont="1" applyBorder="1" applyAlignment="1">
      <alignment horizontal="left"/>
    </xf>
    <xf numFmtId="0" fontId="13" fillId="0" borderId="18" xfId="0" applyFont="1" applyBorder="1" applyAlignment="1">
      <alignment horizontal="left"/>
    </xf>
    <xf numFmtId="0" fontId="13" fillId="0" borderId="37" xfId="0" applyFont="1" applyBorder="1" applyAlignment="1">
      <alignment horizontal="left"/>
    </xf>
    <xf numFmtId="0" fontId="20" fillId="0" borderId="0" xfId="0" applyFont="1" applyAlignment="1">
      <alignment horizontal="center" vertical="center"/>
    </xf>
    <xf numFmtId="0" fontId="3" fillId="0" borderId="29" xfId="0" applyFont="1" applyBorder="1" applyAlignment="1">
      <alignment horizontal="center"/>
    </xf>
    <xf numFmtId="0" fontId="9" fillId="0" borderId="16" xfId="0" applyFont="1" applyBorder="1" applyAlignment="1">
      <alignment horizontal="center"/>
    </xf>
    <xf numFmtId="0" fontId="9" fillId="0" borderId="32" xfId="0" applyFont="1" applyBorder="1" applyAlignment="1">
      <alignment horizontal="center"/>
    </xf>
    <xf numFmtId="0" fontId="3" fillId="0" borderId="31" xfId="0" applyFont="1" applyBorder="1" applyAlignment="1">
      <alignment horizontal="center"/>
    </xf>
    <xf numFmtId="0" fontId="9" fillId="0" borderId="30" xfId="0" applyFont="1" applyBorder="1" applyAlignment="1">
      <alignment horizont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41" xfId="0" applyFont="1" applyBorder="1" applyAlignment="1">
      <alignment horizontal="center" vertical="center"/>
    </xf>
    <xf numFmtId="0" fontId="13" fillId="0" borderId="34"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17" fillId="0" borderId="15"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7" fillId="3" borderId="14" xfId="0" applyFont="1" applyFill="1" applyBorder="1" applyAlignment="1" applyProtection="1">
      <alignment horizontal="left"/>
      <protection locked="0"/>
    </xf>
    <xf numFmtId="0" fontId="17" fillId="3" borderId="1" xfId="0" applyFont="1" applyFill="1" applyBorder="1" applyAlignment="1" applyProtection="1">
      <alignment horizontal="left"/>
      <protection locked="0"/>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17" fillId="0" borderId="23" xfId="0" applyFont="1" applyBorder="1" applyAlignment="1">
      <alignment horizontal="left" vertical="center"/>
    </xf>
    <xf numFmtId="0" fontId="17" fillId="0" borderId="4" xfId="0" applyFont="1" applyBorder="1" applyAlignment="1">
      <alignment horizontal="left" vertical="center"/>
    </xf>
    <xf numFmtId="0" fontId="17" fillId="0" borderId="47" xfId="0" applyFont="1" applyBorder="1" applyAlignment="1">
      <alignment horizontal="left" vertical="center"/>
    </xf>
    <xf numFmtId="0" fontId="17" fillId="0" borderId="6" xfId="0" applyFont="1" applyBorder="1" applyAlignment="1">
      <alignment horizontal="left" vertical="center"/>
    </xf>
    <xf numFmtId="0" fontId="2" fillId="0" borderId="22" xfId="0" applyFont="1" applyBorder="1" applyAlignment="1">
      <alignment horizontal="left" vertical="center" wrapText="1"/>
    </xf>
    <xf numFmtId="0" fontId="2" fillId="0" borderId="37"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14" fillId="3" borderId="21"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13" fillId="0" borderId="3" xfId="0" applyFont="1" applyBorder="1" applyAlignment="1">
      <alignment horizontal="center"/>
    </xf>
    <xf numFmtId="0" fontId="13" fillId="0" borderId="0" xfId="0" applyFont="1" applyAlignment="1">
      <alignment horizontal="center"/>
    </xf>
    <xf numFmtId="0" fontId="3" fillId="3" borderId="14" xfId="0" applyFont="1" applyFill="1" applyBorder="1" applyAlignment="1" applyProtection="1">
      <alignment horizontal="center"/>
      <protection locked="0"/>
    </xf>
    <xf numFmtId="171" fontId="3" fillId="3" borderId="39" xfId="0" applyNumberFormat="1" applyFont="1" applyFill="1" applyBorder="1" applyAlignment="1" applyProtection="1">
      <alignment horizontal="left"/>
      <protection locked="0"/>
    </xf>
    <xf numFmtId="0" fontId="14" fillId="3" borderId="3" xfId="0" applyFont="1" applyFill="1" applyBorder="1" applyAlignment="1" applyProtection="1">
      <alignment horizontal="left" vertical="center" wrapText="1"/>
      <protection locked="0"/>
    </xf>
    <xf numFmtId="0" fontId="14" fillId="3" borderId="0" xfId="0" applyFont="1" applyFill="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14" fillId="3" borderId="13" xfId="0" applyFont="1" applyFill="1" applyBorder="1" applyAlignment="1" applyProtection="1">
      <alignment horizontal="left" vertical="center" wrapText="1"/>
      <protection locked="0"/>
    </xf>
    <xf numFmtId="0" fontId="14" fillId="3" borderId="14" xfId="0" applyFont="1" applyFill="1" applyBorder="1" applyAlignment="1" applyProtection="1">
      <alignment horizontal="left"/>
      <protection locked="0"/>
    </xf>
    <xf numFmtId="0" fontId="14" fillId="3" borderId="3"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0" fontId="14" fillId="3" borderId="5" xfId="0"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protection locked="0"/>
    </xf>
    <xf numFmtId="0" fontId="14" fillId="3" borderId="6" xfId="0" applyFont="1" applyFill="1" applyBorder="1" applyAlignment="1" applyProtection="1">
      <alignment horizontal="left" vertical="center"/>
      <protection locked="0"/>
    </xf>
    <xf numFmtId="0" fontId="14" fillId="0" borderId="23" xfId="0" applyFont="1" applyBorder="1" applyAlignment="1">
      <alignment horizontal="left"/>
    </xf>
    <xf numFmtId="0" fontId="14" fillId="0" borderId="0" xfId="0" applyFont="1" applyAlignment="1">
      <alignment horizontal="left"/>
    </xf>
    <xf numFmtId="0" fontId="14" fillId="0" borderId="4" xfId="0" applyFont="1" applyBorder="1" applyAlignment="1">
      <alignment horizontal="left"/>
    </xf>
    <xf numFmtId="0" fontId="14" fillId="0" borderId="47" xfId="0" applyFont="1" applyBorder="1" applyAlignment="1">
      <alignment horizontal="left"/>
    </xf>
    <xf numFmtId="0" fontId="14" fillId="0" borderId="2" xfId="0" applyFont="1" applyBorder="1" applyAlignment="1">
      <alignment horizontal="left"/>
    </xf>
    <xf numFmtId="0" fontId="14" fillId="0" borderId="6" xfId="0" applyFont="1" applyBorder="1" applyAlignment="1">
      <alignment horizontal="left"/>
    </xf>
    <xf numFmtId="0" fontId="13" fillId="0" borderId="48" xfId="0" applyFont="1" applyBorder="1" applyAlignment="1">
      <alignment horizontal="center"/>
    </xf>
    <xf numFmtId="0" fontId="13" fillId="0" borderId="39" xfId="0" applyFont="1" applyBorder="1" applyAlignment="1">
      <alignment horizontal="center"/>
    </xf>
    <xf numFmtId="0" fontId="13" fillId="0" borderId="38" xfId="0" applyFont="1" applyBorder="1" applyAlignment="1">
      <alignment horizontal="center"/>
    </xf>
    <xf numFmtId="0" fontId="14" fillId="0" borderId="49" xfId="0" applyFont="1" applyBorder="1" applyAlignment="1">
      <alignment horizontal="center"/>
    </xf>
    <xf numFmtId="0" fontId="14" fillId="0" borderId="53" xfId="0" applyFont="1" applyBorder="1" applyAlignment="1">
      <alignment horizontal="center"/>
    </xf>
    <xf numFmtId="0" fontId="14" fillId="0" borderId="50" xfId="0" applyFont="1" applyBorder="1" applyAlignment="1">
      <alignment horizontal="center"/>
    </xf>
    <xf numFmtId="0" fontId="12" fillId="3" borderId="1" xfId="0" applyFont="1" applyFill="1" applyBorder="1" applyAlignment="1" applyProtection="1">
      <alignment horizontal="center"/>
      <protection locked="0"/>
    </xf>
    <xf numFmtId="0" fontId="12" fillId="3" borderId="1" xfId="0" applyFont="1" applyFill="1" applyBorder="1" applyAlignment="1" applyProtection="1">
      <alignment horizontal="right"/>
      <protection locked="0"/>
    </xf>
    <xf numFmtId="0" fontId="12" fillId="3" borderId="1" xfId="0" applyFont="1" applyFill="1" applyBorder="1" applyAlignment="1" applyProtection="1">
      <alignment horizontal="right"/>
      <protection locked="0"/>
    </xf>
    <xf numFmtId="14" fontId="12" fillId="3" borderId="1" xfId="0" applyNumberFormat="1" applyFont="1" applyFill="1" applyBorder="1" applyAlignment="1" applyProtection="1">
      <alignment horizontal="left"/>
      <protection locked="0"/>
    </xf>
    <xf numFmtId="49" fontId="12" fillId="3" borderId="1" xfId="0" applyNumberFormat="1" applyFont="1" applyFill="1" applyBorder="1" applyAlignment="1" applyProtection="1">
      <alignment horizontal="left"/>
      <protection locked="0"/>
    </xf>
    <xf numFmtId="0" fontId="12" fillId="3" borderId="23" xfId="0" applyFont="1" applyFill="1" applyBorder="1" applyAlignment="1" applyProtection="1">
      <alignment horizontal="left" vertical="center" wrapText="1"/>
      <protection locked="0"/>
    </xf>
    <xf numFmtId="0" fontId="12" fillId="3" borderId="0" xfId="0" applyFont="1" applyFill="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center"/>
      <protection locked="0"/>
    </xf>
  </cellXfs>
  <cellStyles count="5">
    <cellStyle name="Comma" xfId="1" builtinId="3"/>
    <cellStyle name="Comma 2" xfId="3" xr:uid="{00000000-0005-0000-0000-000001000000}"/>
    <cellStyle name="Hyperlink" xfId="4" builtinId="8"/>
    <cellStyle name="Normal" xfId="0" builtinId="0"/>
    <cellStyle name="Normal 2" xfId="2"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971550</xdr:colOff>
      <xdr:row>35</xdr:row>
      <xdr:rowOff>0</xdr:rowOff>
    </xdr:from>
    <xdr:to>
      <xdr:col>1</xdr:col>
      <xdr:colOff>1152525</xdr:colOff>
      <xdr:row>35</xdr:row>
      <xdr:rowOff>0</xdr:rowOff>
    </xdr:to>
    <xdr:sp macro="" textlink="">
      <xdr:nvSpPr>
        <xdr:cNvPr id="2" name="Drawing 1">
          <a:extLst>
            <a:ext uri="{FF2B5EF4-FFF2-40B4-BE49-F238E27FC236}">
              <a16:creationId xmlns:a16="http://schemas.microsoft.com/office/drawing/2014/main" id="{00000000-0008-0000-0200-000002000000}"/>
            </a:ext>
          </a:extLst>
        </xdr:cNvPr>
        <xdr:cNvSpPr>
          <a:spLocks/>
        </xdr:cNvSpPr>
      </xdr:nvSpPr>
      <xdr:spPr bwMode="auto">
        <a:xfrm>
          <a:off x="933450" y="4791075"/>
          <a:ext cx="0" cy="0"/>
        </a:xfrm>
        <a:custGeom>
          <a:avLst/>
          <a:gdLst>
            <a:gd name="T0" fmla="*/ 0 w 16384"/>
            <a:gd name="T1" fmla="*/ 0 h 16384"/>
            <a:gd name="T2" fmla="*/ 2147483647 w 16384"/>
            <a:gd name="T3" fmla="*/ 0 h 16384"/>
            <a:gd name="T4" fmla="*/ 2147483647 w 16384"/>
            <a:gd name="T5" fmla="*/ 0 h 16384"/>
            <a:gd name="T6" fmla="*/ 2147483647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0" y="3277"/>
              </a:moveTo>
              <a:lnTo>
                <a:pt x="16384" y="0"/>
              </a:lnTo>
              <a:lnTo>
                <a:pt x="5174" y="6554"/>
              </a:lnTo>
              <a:lnTo>
                <a:pt x="9485"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11</xdr:row>
      <xdr:rowOff>142876</xdr:rowOff>
    </xdr:from>
    <xdr:to>
      <xdr:col>10</xdr:col>
      <xdr:colOff>619125</xdr:colOff>
      <xdr:row>13</xdr:row>
      <xdr:rowOff>1</xdr:rowOff>
    </xdr:to>
    <xdr:sp macro="" textlink="">
      <xdr:nvSpPr>
        <xdr:cNvPr id="2" name="Right Arrow 1">
          <a:extLst>
            <a:ext uri="{FF2B5EF4-FFF2-40B4-BE49-F238E27FC236}">
              <a16:creationId xmlns:a16="http://schemas.microsoft.com/office/drawing/2014/main" id="{00000000-0008-0000-0600-000002000000}"/>
            </a:ext>
          </a:extLst>
        </xdr:cNvPr>
        <xdr:cNvSpPr/>
      </xdr:nvSpPr>
      <xdr:spPr bwMode="auto">
        <a:xfrm>
          <a:off x="6296025" y="2486026"/>
          <a:ext cx="590550" cy="22860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8"/>
  <sheetViews>
    <sheetView workbookViewId="0">
      <selection activeCell="E17" sqref="E17"/>
    </sheetView>
  </sheetViews>
  <sheetFormatPr defaultRowHeight="13.2" x14ac:dyDescent="0.25"/>
  <cols>
    <col min="1" max="1" width="26" bestFit="1" customWidth="1"/>
    <col min="2" max="2" width="21.88671875" bestFit="1" customWidth="1"/>
  </cols>
  <sheetData>
    <row r="1" spans="1:3" ht="13.8" thickBot="1" x14ac:dyDescent="0.3">
      <c r="A1" s="301" t="s">
        <v>207</v>
      </c>
      <c r="B1" s="302"/>
      <c r="C1" s="303"/>
    </row>
    <row r="3" spans="1:3" x14ac:dyDescent="0.25">
      <c r="A3" s="297" t="s">
        <v>201</v>
      </c>
      <c r="B3" s="298">
        <v>2024</v>
      </c>
    </row>
    <row r="4" spans="1:3" x14ac:dyDescent="0.25">
      <c r="A4" s="297" t="s">
        <v>200</v>
      </c>
      <c r="B4" s="300">
        <v>0.65500000000000003</v>
      </c>
    </row>
    <row r="5" spans="1:3" x14ac:dyDescent="0.25">
      <c r="A5" s="297" t="s">
        <v>46</v>
      </c>
      <c r="B5" s="299" t="s">
        <v>212</v>
      </c>
    </row>
    <row r="6" spans="1:3" x14ac:dyDescent="0.25">
      <c r="A6" s="297"/>
      <c r="B6" s="298"/>
    </row>
    <row r="7" spans="1:3" ht="13.8" thickBot="1" x14ac:dyDescent="0.3"/>
    <row r="8" spans="1:3" ht="13.8" thickBot="1" x14ac:dyDescent="0.3">
      <c r="A8" s="301" t="s">
        <v>206</v>
      </c>
      <c r="B8" s="302"/>
      <c r="C8" s="303"/>
    </row>
    <row r="9" spans="1:3" x14ac:dyDescent="0.25">
      <c r="A9" s="39"/>
    </row>
    <row r="10" spans="1:3" x14ac:dyDescent="0.25">
      <c r="A10" s="289" t="s">
        <v>202</v>
      </c>
      <c r="B10" s="289" t="s">
        <v>204</v>
      </c>
      <c r="C10" s="289" t="s">
        <v>205</v>
      </c>
    </row>
    <row r="11" spans="1:3" x14ac:dyDescent="0.25">
      <c r="A11" s="292" t="s">
        <v>71</v>
      </c>
      <c r="B11" s="293">
        <v>7.5</v>
      </c>
      <c r="C11" s="294">
        <v>43282</v>
      </c>
    </row>
    <row r="12" spans="1:3" x14ac:dyDescent="0.25">
      <c r="A12" s="295" t="s">
        <v>69</v>
      </c>
      <c r="B12" s="296">
        <v>12.5</v>
      </c>
      <c r="C12" s="294">
        <v>43282</v>
      </c>
    </row>
    <row r="13" spans="1:3" x14ac:dyDescent="0.25">
      <c r="A13" s="295" t="s">
        <v>70</v>
      </c>
      <c r="B13" s="296">
        <v>20</v>
      </c>
      <c r="C13" s="294">
        <v>43282</v>
      </c>
    </row>
    <row r="15" spans="1:3" x14ac:dyDescent="0.25">
      <c r="A15" s="291" t="s">
        <v>203</v>
      </c>
      <c r="B15" s="290"/>
      <c r="C15" s="290"/>
    </row>
    <row r="16" spans="1:3" x14ac:dyDescent="0.25">
      <c r="A16" s="292" t="s">
        <v>71</v>
      </c>
      <c r="B16" s="293">
        <v>8</v>
      </c>
      <c r="C16" s="294">
        <v>42917</v>
      </c>
    </row>
    <row r="17" spans="1:3" x14ac:dyDescent="0.25">
      <c r="A17" s="295" t="s">
        <v>69</v>
      </c>
      <c r="B17" s="296">
        <v>11</v>
      </c>
      <c r="C17" s="294">
        <v>42917</v>
      </c>
    </row>
    <row r="18" spans="1:3" x14ac:dyDescent="0.25">
      <c r="A18" s="295" t="s">
        <v>70</v>
      </c>
      <c r="B18" s="296">
        <v>20</v>
      </c>
      <c r="C18" s="294">
        <v>42917</v>
      </c>
    </row>
  </sheetData>
  <sheetProtection algorithmName="SHA-512" hashValue="JxM0tb3yQeLTtYA9avct/xfdX9Yha6MRjVflK8AE66G1UG4M1mkCvLB50Ysl1P0+DbeLbyvSCXc2BLmEQx4PBQ==" saltValue="Sa5Mr+5kc5Ta4O2XLsWge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workbookViewId="0">
      <selection activeCell="F9" sqref="F9"/>
    </sheetView>
  </sheetViews>
  <sheetFormatPr defaultRowHeight="13.2" x14ac:dyDescent="0.25"/>
  <sheetData>
    <row r="1" spans="1:1" ht="21" x14ac:dyDescent="0.4">
      <c r="A1" s="304" t="s">
        <v>208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P59"/>
  <sheetViews>
    <sheetView zoomScaleNormal="100" workbookViewId="0">
      <pane ySplit="1" topLeftCell="A31" activePane="bottomLeft" state="frozen"/>
      <selection pane="bottomLeft" activeCell="I24" sqref="I24:P26"/>
    </sheetView>
  </sheetViews>
  <sheetFormatPr defaultColWidth="9.109375" defaultRowHeight="13.2" x14ac:dyDescent="0.25"/>
  <cols>
    <col min="1" max="1" width="3.109375" style="91" customWidth="1"/>
    <col min="2" max="2" width="9.5546875" style="91" customWidth="1"/>
    <col min="3" max="3" width="4.6640625" style="91" customWidth="1"/>
    <col min="4" max="4" width="6" style="91" customWidth="1"/>
    <col min="5" max="5" width="4.5546875" style="91" customWidth="1"/>
    <col min="6" max="6" width="8.5546875" style="91" customWidth="1"/>
    <col min="7" max="7" width="3.88671875" style="91" customWidth="1"/>
    <col min="8" max="8" width="4.88671875" style="91" customWidth="1"/>
    <col min="9" max="9" width="6.33203125" style="91" customWidth="1"/>
    <col min="10" max="10" width="9" style="91" customWidth="1"/>
    <col min="11" max="11" width="6" style="91" customWidth="1"/>
    <col min="12" max="12" width="5.5546875" style="91" customWidth="1"/>
    <col min="13" max="13" width="3" style="91" customWidth="1"/>
    <col min="14" max="14" width="8.5546875" style="91" customWidth="1"/>
    <col min="15" max="16" width="12.109375" style="91" customWidth="1"/>
    <col min="17" max="16384" width="9.109375" style="91"/>
  </cols>
  <sheetData>
    <row r="1" spans="2:16" ht="32.25" customHeight="1" x14ac:dyDescent="0.3">
      <c r="B1" s="343" t="s">
        <v>210</v>
      </c>
      <c r="C1" s="343"/>
      <c r="D1" s="343"/>
      <c r="E1" s="343"/>
      <c r="F1" s="343"/>
      <c r="G1" s="343"/>
      <c r="H1" s="343"/>
      <c r="I1" s="343"/>
      <c r="J1" s="343"/>
      <c r="K1" s="343"/>
      <c r="L1" s="343"/>
      <c r="M1" s="343"/>
      <c r="N1" s="343"/>
      <c r="O1" s="343"/>
      <c r="P1" s="343"/>
    </row>
    <row r="3" spans="2:16" ht="24.6" x14ac:dyDescent="0.4">
      <c r="B3" s="315" t="s">
        <v>0</v>
      </c>
      <c r="C3" s="315"/>
      <c r="D3" s="315"/>
      <c r="E3" s="315"/>
      <c r="F3" s="315"/>
      <c r="G3" s="315"/>
      <c r="H3" s="315"/>
      <c r="I3" s="315"/>
      <c r="J3" s="315"/>
      <c r="K3" s="315"/>
      <c r="L3" s="315"/>
      <c r="M3" s="315"/>
      <c r="N3" s="315"/>
      <c r="O3" s="315"/>
      <c r="P3" s="315"/>
    </row>
    <row r="4" spans="2:16" ht="18" customHeight="1" x14ac:dyDescent="0.25">
      <c r="B4" s="316" t="s">
        <v>52</v>
      </c>
      <c r="C4" s="316"/>
      <c r="D4" s="316"/>
      <c r="E4" s="316"/>
      <c r="F4" s="316"/>
      <c r="G4" s="316"/>
      <c r="H4" s="316"/>
      <c r="I4" s="316"/>
      <c r="J4" s="316"/>
      <c r="K4" s="316"/>
      <c r="L4" s="316"/>
      <c r="M4" s="316"/>
      <c r="N4" s="316"/>
      <c r="O4" s="316"/>
      <c r="P4" s="316"/>
    </row>
    <row r="5" spans="2:16" s="128" customFormat="1" x14ac:dyDescent="0.25">
      <c r="B5" s="320" t="s">
        <v>209</v>
      </c>
      <c r="C5" s="321"/>
      <c r="D5" s="321"/>
      <c r="E5" s="321"/>
      <c r="F5" s="321"/>
      <c r="G5" s="321"/>
      <c r="H5" s="321"/>
      <c r="I5" s="321"/>
      <c r="J5" s="321"/>
      <c r="K5" s="321"/>
      <c r="L5" s="321"/>
      <c r="M5" s="321"/>
      <c r="N5" s="321"/>
      <c r="O5" s="321"/>
      <c r="P5" s="321"/>
    </row>
    <row r="6" spans="2:16" s="128" customFormat="1" ht="20.25" customHeight="1" thickBot="1" x14ac:dyDescent="0.45">
      <c r="B6" s="317" t="str">
        <f>CONCATENATE("FISCAL YEAR"," ",Ctl!B3)</f>
        <v>FISCAL YEAR 2024</v>
      </c>
      <c r="C6" s="317"/>
      <c r="D6" s="317"/>
      <c r="E6" s="317"/>
      <c r="F6" s="317"/>
      <c r="G6" s="317"/>
      <c r="H6" s="317"/>
      <c r="I6" s="317"/>
      <c r="J6" s="317"/>
      <c r="K6" s="317"/>
      <c r="L6" s="317"/>
      <c r="M6" s="317"/>
      <c r="N6" s="317"/>
      <c r="O6" s="317"/>
      <c r="P6" s="317"/>
    </row>
    <row r="7" spans="2:16" s="128" customFormat="1" ht="20.25" customHeight="1" thickBot="1" x14ac:dyDescent="0.4">
      <c r="B7" s="371" t="s">
        <v>190</v>
      </c>
      <c r="C7" s="372"/>
      <c r="D7" s="372"/>
      <c r="E7" s="372"/>
      <c r="F7" s="372"/>
      <c r="G7" s="372"/>
      <c r="H7" s="372"/>
      <c r="I7" s="372"/>
      <c r="J7" s="372"/>
      <c r="K7" s="372"/>
      <c r="L7" s="372"/>
      <c r="M7" s="372"/>
      <c r="N7" s="372"/>
      <c r="O7" s="372"/>
      <c r="P7" s="373"/>
    </row>
    <row r="8" spans="2:16" s="129" customFormat="1" ht="15" customHeight="1" x14ac:dyDescent="0.2">
      <c r="B8" s="50"/>
      <c r="C8" s="50"/>
      <c r="D8" s="50"/>
      <c r="E8" s="50"/>
      <c r="F8" s="50"/>
      <c r="G8" s="50"/>
      <c r="H8" s="50"/>
      <c r="I8" s="50"/>
      <c r="J8" s="50"/>
      <c r="K8" s="50"/>
      <c r="L8" s="50"/>
      <c r="M8" s="50"/>
      <c r="N8" s="50"/>
      <c r="O8" s="50"/>
      <c r="P8" s="51"/>
    </row>
    <row r="9" spans="2:16" s="129" customFormat="1" ht="21" x14ac:dyDescent="0.4">
      <c r="B9" s="10" t="s">
        <v>76</v>
      </c>
      <c r="C9" s="10"/>
      <c r="D9" s="323"/>
      <c r="E9" s="323"/>
      <c r="F9" s="10"/>
      <c r="G9" s="52"/>
      <c r="H9" s="13" t="s">
        <v>108</v>
      </c>
      <c r="I9" s="323"/>
      <c r="J9" s="323"/>
      <c r="K9" s="323"/>
      <c r="N9" s="13" t="s">
        <v>107</v>
      </c>
      <c r="O9" s="324"/>
      <c r="P9" s="324"/>
    </row>
    <row r="10" spans="2:16" s="129" customFormat="1" ht="5.25" customHeight="1" x14ac:dyDescent="0.25">
      <c r="B10" s="10"/>
      <c r="C10" s="10"/>
      <c r="D10" s="10"/>
      <c r="E10" s="10"/>
      <c r="F10" s="10"/>
      <c r="G10" s="10"/>
      <c r="H10" s="10"/>
      <c r="I10" s="10"/>
      <c r="J10" s="10"/>
      <c r="K10" s="10"/>
      <c r="L10" s="10"/>
      <c r="M10" s="10"/>
      <c r="N10" s="10"/>
      <c r="O10" s="11"/>
      <c r="P10" s="11"/>
    </row>
    <row r="11" spans="2:16" s="129" customFormat="1" ht="15" customHeight="1" x14ac:dyDescent="0.3">
      <c r="B11" s="10" t="s">
        <v>106</v>
      </c>
      <c r="C11" s="11"/>
      <c r="D11" s="322"/>
      <c r="E11" s="322"/>
      <c r="F11" s="322"/>
      <c r="G11" s="322"/>
      <c r="H11" s="322"/>
      <c r="I11" s="322"/>
      <c r="J11" s="322"/>
      <c r="K11" s="322"/>
      <c r="L11" s="322"/>
      <c r="M11" s="322"/>
      <c r="N11" s="322"/>
      <c r="O11" s="13" t="s">
        <v>109</v>
      </c>
      <c r="P11" s="284"/>
    </row>
    <row r="12" spans="2:16" s="129" customFormat="1" ht="15" customHeight="1" thickBot="1" x14ac:dyDescent="0.3">
      <c r="B12" s="11"/>
      <c r="C12" s="11"/>
      <c r="D12" s="11"/>
      <c r="E12" s="11"/>
      <c r="F12" s="53"/>
      <c r="G12" s="53"/>
      <c r="H12" s="53"/>
      <c r="I12" s="53"/>
      <c r="J12" s="53"/>
      <c r="K12" s="53"/>
      <c r="L12" s="53"/>
      <c r="M12" s="52"/>
      <c r="N12" s="52"/>
      <c r="O12" s="54"/>
      <c r="P12" s="54"/>
    </row>
    <row r="13" spans="2:16" s="129" customFormat="1" ht="15.6" x14ac:dyDescent="0.3">
      <c r="B13" s="55" t="s">
        <v>99</v>
      </c>
      <c r="C13" s="56"/>
      <c r="D13" s="56"/>
      <c r="E13" s="56"/>
      <c r="F13" s="56"/>
      <c r="G13" s="56"/>
      <c r="H13" s="56"/>
      <c r="I13" s="56"/>
      <c r="J13" s="56"/>
      <c r="K13" s="56"/>
      <c r="L13" s="56"/>
      <c r="M13" s="56"/>
      <c r="N13" s="56"/>
      <c r="O13" s="56"/>
      <c r="P13" s="57"/>
    </row>
    <row r="14" spans="2:16" s="129" customFormat="1" ht="15" customHeight="1" x14ac:dyDescent="0.3">
      <c r="B14" s="14" t="s">
        <v>56</v>
      </c>
      <c r="C14" s="322"/>
      <c r="D14" s="322"/>
      <c r="E14" s="322"/>
      <c r="F14" s="322"/>
      <c r="G14" s="322"/>
      <c r="H14" s="322"/>
      <c r="I14" s="322"/>
      <c r="J14" s="322"/>
      <c r="K14" s="322"/>
      <c r="L14" s="322"/>
      <c r="M14" s="11"/>
      <c r="N14" s="12" t="s">
        <v>28</v>
      </c>
      <c r="O14" s="318"/>
      <c r="P14" s="319"/>
    </row>
    <row r="15" spans="2:16" s="129" customFormat="1" ht="5.25" customHeight="1" x14ac:dyDescent="0.25">
      <c r="B15" s="14"/>
      <c r="C15" s="11"/>
      <c r="D15" s="11"/>
      <c r="E15" s="11"/>
      <c r="F15" s="11"/>
      <c r="G15" s="11"/>
      <c r="H15" s="11"/>
      <c r="I15" s="11"/>
      <c r="J15" s="11"/>
      <c r="K15" s="11"/>
      <c r="L15" s="11"/>
      <c r="M15" s="10"/>
      <c r="N15" s="10"/>
      <c r="O15" s="11"/>
      <c r="P15" s="59"/>
    </row>
    <row r="16" spans="2:16" s="129" customFormat="1" ht="14.25" customHeight="1" x14ac:dyDescent="0.3">
      <c r="B16" s="14" t="s">
        <v>2</v>
      </c>
      <c r="C16" s="332"/>
      <c r="D16" s="322"/>
      <c r="E16" s="322"/>
      <c r="F16" s="322"/>
      <c r="G16" s="322"/>
      <c r="H16" s="10" t="s">
        <v>48</v>
      </c>
      <c r="I16" s="332"/>
      <c r="J16" s="322"/>
      <c r="K16" s="12" t="s">
        <v>3</v>
      </c>
      <c r="L16" s="305"/>
      <c r="M16" s="10"/>
      <c r="N16" s="12" t="s">
        <v>4</v>
      </c>
      <c r="O16" s="335"/>
      <c r="P16" s="336"/>
    </row>
    <row r="17" spans="2:16" s="129" customFormat="1" ht="5.25" customHeight="1" x14ac:dyDescent="0.25">
      <c r="B17" s="14"/>
      <c r="C17" s="11"/>
      <c r="D17" s="11"/>
      <c r="E17" s="11"/>
      <c r="F17" s="11"/>
      <c r="G17" s="11"/>
      <c r="H17" s="11"/>
      <c r="I17" s="11"/>
      <c r="J17" s="11"/>
      <c r="K17" s="11"/>
      <c r="L17" s="11"/>
      <c r="M17" s="10"/>
      <c r="N17" s="10"/>
      <c r="O17" s="11"/>
      <c r="P17" s="59"/>
    </row>
    <row r="18" spans="2:16" s="129" customFormat="1" ht="14.25" customHeight="1" x14ac:dyDescent="0.3">
      <c r="B18" s="14" t="s">
        <v>95</v>
      </c>
      <c r="C18" s="11"/>
      <c r="D18" s="322"/>
      <c r="E18" s="322"/>
      <c r="F18" s="322"/>
      <c r="G18" s="322"/>
      <c r="H18" s="322"/>
      <c r="I18" s="322"/>
      <c r="J18" s="322"/>
      <c r="K18" s="322"/>
      <c r="L18" s="322"/>
      <c r="M18" s="11"/>
      <c r="N18" s="12" t="s">
        <v>105</v>
      </c>
      <c r="O18" s="328"/>
      <c r="P18" s="329"/>
    </row>
    <row r="19" spans="2:16" s="129" customFormat="1" ht="5.25" customHeight="1" x14ac:dyDescent="0.25">
      <c r="B19" s="14"/>
      <c r="C19" s="11"/>
      <c r="D19" s="11"/>
      <c r="E19" s="11"/>
      <c r="F19" s="11"/>
      <c r="G19" s="11"/>
      <c r="H19" s="11"/>
      <c r="I19" s="11"/>
      <c r="J19" s="11"/>
      <c r="K19" s="11"/>
      <c r="L19" s="11"/>
      <c r="M19" s="10"/>
      <c r="N19" s="10"/>
      <c r="O19" s="11"/>
      <c r="P19" s="59"/>
    </row>
    <row r="20" spans="2:16" s="129" customFormat="1" ht="14.25" customHeight="1" x14ac:dyDescent="0.3">
      <c r="B20" s="14" t="s">
        <v>96</v>
      </c>
      <c r="C20" s="333"/>
      <c r="D20" s="334"/>
      <c r="E20" s="334"/>
      <c r="F20" s="334"/>
      <c r="G20" s="334"/>
      <c r="H20" s="334"/>
      <c r="I20" s="334"/>
      <c r="J20" s="334"/>
      <c r="K20" s="334"/>
      <c r="L20" s="334"/>
      <c r="M20" s="11"/>
      <c r="N20" s="12" t="s">
        <v>104</v>
      </c>
      <c r="O20" s="328"/>
      <c r="P20" s="329"/>
    </row>
    <row r="21" spans="2:16" s="129" customFormat="1" ht="8.25" customHeight="1" thickBot="1" x14ac:dyDescent="0.3">
      <c r="B21" s="58"/>
      <c r="C21" s="60"/>
      <c r="D21" s="60"/>
      <c r="E21" s="60"/>
      <c r="F21" s="60"/>
      <c r="G21" s="60"/>
      <c r="H21" s="60"/>
      <c r="I21" s="60"/>
      <c r="J21" s="60"/>
      <c r="K21" s="60"/>
      <c r="L21" s="60"/>
      <c r="M21" s="60"/>
      <c r="N21" s="60"/>
      <c r="O21" s="60"/>
      <c r="P21" s="61"/>
    </row>
    <row r="22" spans="2:16" s="129" customFormat="1" ht="14.25" customHeight="1" x14ac:dyDescent="0.25">
      <c r="B22" s="52"/>
      <c r="C22" s="52"/>
      <c r="D22" s="52"/>
      <c r="E22" s="52"/>
      <c r="F22" s="52"/>
      <c r="G22" s="52"/>
      <c r="H22" s="52"/>
      <c r="I22" s="52"/>
      <c r="J22" s="52"/>
      <c r="K22" s="52"/>
      <c r="L22" s="52"/>
      <c r="M22" s="52"/>
      <c r="N22" s="52"/>
      <c r="O22" s="52"/>
      <c r="P22" s="52"/>
    </row>
    <row r="23" spans="2:16" s="129" customFormat="1" ht="15.6" x14ac:dyDescent="0.3">
      <c r="B23" s="62" t="s">
        <v>98</v>
      </c>
      <c r="C23" s="63"/>
      <c r="D23" s="63"/>
      <c r="E23" s="63"/>
      <c r="F23" s="63"/>
      <c r="G23" s="63"/>
      <c r="H23" s="63"/>
      <c r="I23" s="201" t="s">
        <v>123</v>
      </c>
      <c r="J23" s="63"/>
      <c r="K23" s="63"/>
      <c r="L23" s="63"/>
      <c r="M23" s="63"/>
      <c r="N23" s="63"/>
      <c r="O23" s="63"/>
      <c r="P23" s="64"/>
    </row>
    <row r="24" spans="2:16" s="129" customFormat="1" ht="14.25" customHeight="1" x14ac:dyDescent="0.3">
      <c r="B24" s="15" t="s">
        <v>56</v>
      </c>
      <c r="C24" s="322"/>
      <c r="D24" s="322"/>
      <c r="E24" s="322"/>
      <c r="F24" s="322"/>
      <c r="G24" s="65"/>
      <c r="H24" s="16"/>
      <c r="I24" s="337"/>
      <c r="J24" s="338"/>
      <c r="K24" s="338"/>
      <c r="L24" s="338"/>
      <c r="M24" s="338"/>
      <c r="N24" s="338"/>
      <c r="O24" s="338"/>
      <c r="P24" s="339"/>
    </row>
    <row r="25" spans="2:16" s="129" customFormat="1" ht="8.25" customHeight="1" x14ac:dyDescent="0.2">
      <c r="B25" s="66"/>
      <c r="C25" s="65"/>
      <c r="D25" s="65"/>
      <c r="E25" s="65"/>
      <c r="F25" s="65"/>
      <c r="G25" s="65"/>
      <c r="H25" s="65"/>
      <c r="I25" s="337"/>
      <c r="J25" s="338"/>
      <c r="K25" s="338"/>
      <c r="L25" s="338"/>
      <c r="M25" s="338"/>
      <c r="N25" s="338"/>
      <c r="O25" s="338"/>
      <c r="P25" s="339"/>
    </row>
    <row r="26" spans="2:16" s="129" customFormat="1" ht="14.25" customHeight="1" x14ac:dyDescent="0.3">
      <c r="B26" s="17" t="s">
        <v>100</v>
      </c>
      <c r="C26" s="322"/>
      <c r="D26" s="322"/>
      <c r="E26" s="322"/>
      <c r="F26" s="322"/>
      <c r="G26" s="205"/>
      <c r="H26" s="205"/>
      <c r="I26" s="340"/>
      <c r="J26" s="341"/>
      <c r="K26" s="341"/>
      <c r="L26" s="341"/>
      <c r="M26" s="341"/>
      <c r="N26" s="341"/>
      <c r="O26" s="341"/>
      <c r="P26" s="342"/>
    </row>
    <row r="27" spans="2:16" s="129" customFormat="1" ht="15" customHeight="1" thickBot="1" x14ac:dyDescent="0.3">
      <c r="B27" s="10"/>
      <c r="C27" s="10"/>
      <c r="D27" s="10"/>
      <c r="E27" s="10"/>
      <c r="F27" s="10"/>
      <c r="G27" s="10"/>
      <c r="H27" s="10"/>
      <c r="I27" s="10"/>
      <c r="J27" s="10"/>
      <c r="K27" s="11"/>
      <c r="L27" s="10"/>
      <c r="M27" s="10"/>
      <c r="N27" s="10"/>
      <c r="O27" s="10"/>
      <c r="P27" s="10"/>
    </row>
    <row r="28" spans="2:16" s="128" customFormat="1" ht="24.75" customHeight="1" thickBot="1" x14ac:dyDescent="0.25">
      <c r="B28" s="140" t="s">
        <v>5</v>
      </c>
      <c r="C28" s="309" t="s">
        <v>77</v>
      </c>
      <c r="D28" s="310"/>
      <c r="E28" s="310"/>
      <c r="F28" s="310"/>
      <c r="G28" s="310"/>
      <c r="H28" s="310"/>
      <c r="I28" s="310"/>
      <c r="J28" s="310"/>
      <c r="K28" s="310"/>
      <c r="L28" s="310"/>
      <c r="M28" s="310"/>
      <c r="N28" s="311"/>
      <c r="O28" s="67" t="s">
        <v>6</v>
      </c>
      <c r="P28" s="68" t="s">
        <v>7</v>
      </c>
    </row>
    <row r="29" spans="2:16" s="128" customFormat="1" ht="15" customHeight="1" x14ac:dyDescent="0.25">
      <c r="B29" s="1"/>
      <c r="C29" s="312"/>
      <c r="D29" s="313"/>
      <c r="E29" s="313"/>
      <c r="F29" s="313"/>
      <c r="G29" s="313"/>
      <c r="H29" s="313"/>
      <c r="I29" s="313"/>
      <c r="J29" s="313"/>
      <c r="K29" s="313"/>
      <c r="L29" s="313"/>
      <c r="M29" s="313"/>
      <c r="N29" s="314"/>
      <c r="O29" s="2"/>
      <c r="P29" s="7">
        <f>ROUND(B29*O29,2)</f>
        <v>0</v>
      </c>
    </row>
    <row r="30" spans="2:16" s="128" customFormat="1" ht="15" customHeight="1" x14ac:dyDescent="0.25">
      <c r="B30" s="3"/>
      <c r="C30" s="306"/>
      <c r="D30" s="307"/>
      <c r="E30" s="307"/>
      <c r="F30" s="307"/>
      <c r="G30" s="307"/>
      <c r="H30" s="307"/>
      <c r="I30" s="307"/>
      <c r="J30" s="307"/>
      <c r="K30" s="307"/>
      <c r="L30" s="307"/>
      <c r="M30" s="307"/>
      <c r="N30" s="308"/>
      <c r="O30" s="4"/>
      <c r="P30" s="8">
        <f>ROUND(B30*O30,2)</f>
        <v>0</v>
      </c>
    </row>
    <row r="31" spans="2:16" s="128" customFormat="1" ht="15" customHeight="1" x14ac:dyDescent="0.25">
      <c r="B31" s="3"/>
      <c r="C31" s="306"/>
      <c r="D31" s="307"/>
      <c r="E31" s="307"/>
      <c r="F31" s="307"/>
      <c r="G31" s="307"/>
      <c r="H31" s="307"/>
      <c r="I31" s="307"/>
      <c r="J31" s="307"/>
      <c r="K31" s="307"/>
      <c r="L31" s="307"/>
      <c r="M31" s="307"/>
      <c r="N31" s="308"/>
      <c r="O31" s="4"/>
      <c r="P31" s="8">
        <f t="shared" ref="P31:P40" si="0">ROUND(B31*O31,2)</f>
        <v>0</v>
      </c>
    </row>
    <row r="32" spans="2:16" s="128" customFormat="1" ht="15" customHeight="1" x14ac:dyDescent="0.25">
      <c r="B32" s="3"/>
      <c r="C32" s="306"/>
      <c r="D32" s="307"/>
      <c r="E32" s="307"/>
      <c r="F32" s="307"/>
      <c r="G32" s="307"/>
      <c r="H32" s="307"/>
      <c r="I32" s="307"/>
      <c r="J32" s="307"/>
      <c r="K32" s="307"/>
      <c r="L32" s="307"/>
      <c r="M32" s="307"/>
      <c r="N32" s="308"/>
      <c r="O32" s="4"/>
      <c r="P32" s="8">
        <f t="shared" si="0"/>
        <v>0</v>
      </c>
    </row>
    <row r="33" spans="2:16" s="128" customFormat="1" ht="15" customHeight="1" x14ac:dyDescent="0.25">
      <c r="B33" s="3"/>
      <c r="C33" s="306"/>
      <c r="D33" s="307"/>
      <c r="E33" s="307"/>
      <c r="F33" s="307"/>
      <c r="G33" s="307"/>
      <c r="H33" s="307"/>
      <c r="I33" s="307"/>
      <c r="J33" s="307"/>
      <c r="K33" s="307"/>
      <c r="L33" s="307"/>
      <c r="M33" s="307"/>
      <c r="N33" s="308"/>
      <c r="O33" s="4"/>
      <c r="P33" s="8">
        <f t="shared" si="0"/>
        <v>0</v>
      </c>
    </row>
    <row r="34" spans="2:16" s="128" customFormat="1" ht="15" customHeight="1" x14ac:dyDescent="0.25">
      <c r="B34" s="3"/>
      <c r="C34" s="306"/>
      <c r="D34" s="307"/>
      <c r="E34" s="307"/>
      <c r="F34" s="307"/>
      <c r="G34" s="307"/>
      <c r="H34" s="307"/>
      <c r="I34" s="307"/>
      <c r="J34" s="307"/>
      <c r="K34" s="307"/>
      <c r="L34" s="307"/>
      <c r="M34" s="307"/>
      <c r="N34" s="308"/>
      <c r="O34" s="4"/>
      <c r="P34" s="8">
        <f t="shared" si="0"/>
        <v>0</v>
      </c>
    </row>
    <row r="35" spans="2:16" s="128" customFormat="1" ht="15" customHeight="1" x14ac:dyDescent="0.25">
      <c r="B35" s="3"/>
      <c r="C35" s="306"/>
      <c r="D35" s="307"/>
      <c r="E35" s="307"/>
      <c r="F35" s="307"/>
      <c r="G35" s="307"/>
      <c r="H35" s="307"/>
      <c r="I35" s="307"/>
      <c r="J35" s="307"/>
      <c r="K35" s="307"/>
      <c r="L35" s="307"/>
      <c r="M35" s="307"/>
      <c r="N35" s="308"/>
      <c r="O35" s="4"/>
      <c r="P35" s="8">
        <f t="shared" si="0"/>
        <v>0</v>
      </c>
    </row>
    <row r="36" spans="2:16" s="128" customFormat="1" ht="15" customHeight="1" x14ac:dyDescent="0.25">
      <c r="B36" s="3"/>
      <c r="C36" s="306"/>
      <c r="D36" s="307"/>
      <c r="E36" s="307"/>
      <c r="F36" s="307"/>
      <c r="G36" s="307"/>
      <c r="H36" s="307"/>
      <c r="I36" s="307"/>
      <c r="J36" s="307"/>
      <c r="K36" s="307"/>
      <c r="L36" s="307"/>
      <c r="M36" s="307"/>
      <c r="N36" s="308"/>
      <c r="O36" s="4"/>
      <c r="P36" s="8">
        <f t="shared" si="0"/>
        <v>0</v>
      </c>
    </row>
    <row r="37" spans="2:16" s="128" customFormat="1" ht="15" customHeight="1" x14ac:dyDescent="0.25">
      <c r="B37" s="3"/>
      <c r="C37" s="306"/>
      <c r="D37" s="307"/>
      <c r="E37" s="307"/>
      <c r="F37" s="307"/>
      <c r="G37" s="307"/>
      <c r="H37" s="307"/>
      <c r="I37" s="307"/>
      <c r="J37" s="307"/>
      <c r="K37" s="307"/>
      <c r="L37" s="307"/>
      <c r="M37" s="307"/>
      <c r="N37" s="308"/>
      <c r="O37" s="4"/>
      <c r="P37" s="8">
        <f t="shared" si="0"/>
        <v>0</v>
      </c>
    </row>
    <row r="38" spans="2:16" s="128" customFormat="1" ht="15" customHeight="1" x14ac:dyDescent="0.25">
      <c r="B38" s="3"/>
      <c r="C38" s="306"/>
      <c r="D38" s="307"/>
      <c r="E38" s="307"/>
      <c r="F38" s="307"/>
      <c r="G38" s="307"/>
      <c r="H38" s="307"/>
      <c r="I38" s="307"/>
      <c r="J38" s="307"/>
      <c r="K38" s="307"/>
      <c r="L38" s="307"/>
      <c r="M38" s="307"/>
      <c r="N38" s="308"/>
      <c r="O38" s="4"/>
      <c r="P38" s="8">
        <f t="shared" si="0"/>
        <v>0</v>
      </c>
    </row>
    <row r="39" spans="2:16" s="128" customFormat="1" ht="15" customHeight="1" x14ac:dyDescent="0.25">
      <c r="B39" s="3"/>
      <c r="C39" s="306"/>
      <c r="D39" s="307"/>
      <c r="E39" s="307"/>
      <c r="F39" s="307"/>
      <c r="G39" s="307"/>
      <c r="H39" s="307"/>
      <c r="I39" s="307"/>
      <c r="J39" s="307"/>
      <c r="K39" s="307"/>
      <c r="L39" s="307"/>
      <c r="M39" s="307"/>
      <c r="N39" s="308"/>
      <c r="O39" s="4"/>
      <c r="P39" s="8">
        <f t="shared" si="0"/>
        <v>0</v>
      </c>
    </row>
    <row r="40" spans="2:16" s="128" customFormat="1" ht="15" customHeight="1" thickBot="1" x14ac:dyDescent="0.3">
      <c r="B40" s="5"/>
      <c r="C40" s="353"/>
      <c r="D40" s="354"/>
      <c r="E40" s="354"/>
      <c r="F40" s="354"/>
      <c r="G40" s="354"/>
      <c r="H40" s="354"/>
      <c r="I40" s="354"/>
      <c r="J40" s="354"/>
      <c r="K40" s="354"/>
      <c r="L40" s="354"/>
      <c r="M40" s="354"/>
      <c r="N40" s="355"/>
      <c r="O40" s="6"/>
      <c r="P40" s="9">
        <f t="shared" si="0"/>
        <v>0</v>
      </c>
    </row>
    <row r="41" spans="2:16" s="128" customFormat="1" ht="15" customHeight="1" x14ac:dyDescent="0.2">
      <c r="B41" s="362" t="s">
        <v>97</v>
      </c>
      <c r="C41" s="363"/>
      <c r="D41" s="363"/>
      <c r="E41" s="363"/>
      <c r="F41" s="363"/>
      <c r="G41" s="363"/>
      <c r="H41" s="363"/>
      <c r="I41" s="363"/>
      <c r="J41" s="363"/>
      <c r="K41" s="363"/>
      <c r="L41" s="363"/>
      <c r="M41" s="363"/>
      <c r="N41" s="364"/>
      <c r="O41" s="358">
        <f>+SUM(P29:P40)</f>
        <v>0</v>
      </c>
      <c r="P41" s="359"/>
    </row>
    <row r="42" spans="2:16" s="128" customFormat="1" ht="16.2" thickBot="1" x14ac:dyDescent="0.35">
      <c r="B42" s="365" t="s">
        <v>81</v>
      </c>
      <c r="C42" s="366"/>
      <c r="D42" s="366"/>
      <c r="E42" s="366"/>
      <c r="F42" s="366"/>
      <c r="G42" s="366"/>
      <c r="H42" s="366"/>
      <c r="I42" s="366"/>
      <c r="J42" s="366"/>
      <c r="K42" s="366"/>
      <c r="L42" s="366"/>
      <c r="M42" s="366"/>
      <c r="N42" s="367"/>
      <c r="O42" s="360"/>
      <c r="P42" s="361"/>
    </row>
    <row r="43" spans="2:16" s="128" customFormat="1" ht="18.75" customHeight="1" x14ac:dyDescent="0.2">
      <c r="B43" s="69"/>
      <c r="C43" s="69"/>
      <c r="D43" s="69"/>
      <c r="E43" s="69"/>
      <c r="F43" s="69"/>
      <c r="G43" s="69"/>
      <c r="H43" s="69"/>
      <c r="I43" s="69"/>
      <c r="J43" s="69"/>
      <c r="K43" s="69"/>
      <c r="L43" s="69"/>
      <c r="M43" s="69"/>
      <c r="N43" s="69"/>
      <c r="O43" s="69"/>
      <c r="P43" s="69"/>
    </row>
    <row r="44" spans="2:16" s="128" customFormat="1" ht="12" x14ac:dyDescent="0.25">
      <c r="B44" s="368" t="s">
        <v>8</v>
      </c>
      <c r="C44" s="369"/>
      <c r="D44" s="369"/>
      <c r="E44" s="369"/>
      <c r="F44" s="370"/>
      <c r="G44" s="137"/>
      <c r="H44" s="137"/>
      <c r="I44" s="137"/>
      <c r="J44" s="137"/>
      <c r="K44" s="70"/>
      <c r="L44" s="70"/>
      <c r="M44" s="368" t="s">
        <v>9</v>
      </c>
      <c r="N44" s="369"/>
      <c r="O44" s="369"/>
      <c r="P44" s="370"/>
    </row>
    <row r="45" spans="2:16" s="128" customFormat="1" ht="12" x14ac:dyDescent="0.25">
      <c r="B45" s="71" t="s">
        <v>49</v>
      </c>
      <c r="C45" s="72"/>
      <c r="D45" s="70"/>
      <c r="E45" s="69"/>
      <c r="F45" s="73"/>
      <c r="G45" s="72"/>
      <c r="H45" s="72"/>
      <c r="I45" s="72"/>
      <c r="J45" s="72"/>
      <c r="K45" s="70"/>
      <c r="L45" s="70"/>
      <c r="M45" s="330"/>
      <c r="N45" s="331"/>
      <c r="O45" s="331"/>
      <c r="P45" s="74"/>
    </row>
    <row r="46" spans="2:16" s="128" customFormat="1" ht="11.4" x14ac:dyDescent="0.2">
      <c r="B46" s="75" t="s">
        <v>50</v>
      </c>
      <c r="C46" s="76"/>
      <c r="D46" s="69"/>
      <c r="E46" s="69" t="s">
        <v>93</v>
      </c>
      <c r="F46" s="77"/>
      <c r="G46" s="76"/>
      <c r="H46" s="76"/>
      <c r="I46" s="76"/>
      <c r="J46" s="76"/>
      <c r="K46" s="69"/>
      <c r="L46" s="69"/>
      <c r="M46" s="78"/>
      <c r="N46" s="69"/>
      <c r="O46" s="69"/>
      <c r="P46" s="79"/>
    </row>
    <row r="47" spans="2:16" s="128" customFormat="1" ht="12" x14ac:dyDescent="0.25">
      <c r="B47" s="80" t="s">
        <v>51</v>
      </c>
      <c r="C47" s="81"/>
      <c r="D47" s="82"/>
      <c r="E47" s="83" t="s">
        <v>94</v>
      </c>
      <c r="F47" s="84"/>
      <c r="G47" s="76"/>
      <c r="H47" s="76"/>
      <c r="I47" s="76"/>
      <c r="J47" s="76"/>
      <c r="K47" s="69"/>
      <c r="L47" s="69"/>
      <c r="M47" s="85"/>
      <c r="N47" s="83"/>
      <c r="O47" s="83"/>
      <c r="P47" s="86"/>
    </row>
    <row r="48" spans="2:16" s="128" customFormat="1" ht="12" x14ac:dyDescent="0.25">
      <c r="B48" s="87"/>
      <c r="C48" s="87"/>
      <c r="D48" s="87"/>
      <c r="E48" s="69"/>
      <c r="F48" s="69"/>
      <c r="G48" s="69"/>
      <c r="H48" s="69"/>
      <c r="I48" s="69"/>
      <c r="J48" s="69"/>
      <c r="K48" s="69"/>
      <c r="L48" s="69"/>
      <c r="M48" s="330" t="s">
        <v>54</v>
      </c>
      <c r="N48" s="331"/>
      <c r="O48" s="331"/>
      <c r="P48" s="74" t="s">
        <v>35</v>
      </c>
    </row>
    <row r="49" spans="2:16" s="128" customFormat="1" ht="15" customHeight="1" x14ac:dyDescent="0.25">
      <c r="B49" s="356"/>
      <c r="C49" s="356"/>
      <c r="D49" s="356"/>
      <c r="E49" s="356"/>
      <c r="F49" s="356"/>
      <c r="G49" s="87"/>
      <c r="H49" s="87"/>
      <c r="I49" s="357"/>
      <c r="J49" s="357"/>
      <c r="K49" s="357"/>
      <c r="L49" s="87"/>
      <c r="M49" s="330"/>
      <c r="N49" s="331"/>
      <c r="O49" s="331"/>
      <c r="P49" s="74"/>
    </row>
    <row r="50" spans="2:16" s="128" customFormat="1" x14ac:dyDescent="0.25">
      <c r="B50" s="88" t="s">
        <v>193</v>
      </c>
      <c r="C50" s="138"/>
      <c r="D50" s="138"/>
      <c r="E50" s="138"/>
      <c r="F50" s="138"/>
      <c r="G50" s="138"/>
      <c r="H50" s="138"/>
      <c r="I50" s="138"/>
      <c r="J50" s="139" t="s">
        <v>14</v>
      </c>
      <c r="K50" s="137"/>
      <c r="L50" s="137"/>
      <c r="M50" s="325" t="s">
        <v>167</v>
      </c>
      <c r="N50" s="326"/>
      <c r="O50" s="326"/>
      <c r="P50" s="327"/>
    </row>
    <row r="51" spans="2:16" s="128" customFormat="1" ht="12" customHeight="1" x14ac:dyDescent="0.2">
      <c r="B51" s="69"/>
      <c r="C51" s="69"/>
      <c r="D51" s="69"/>
      <c r="E51" s="69"/>
      <c r="F51" s="69"/>
      <c r="G51" s="69"/>
      <c r="H51" s="69"/>
      <c r="I51" s="69"/>
      <c r="J51" s="69"/>
      <c r="K51" s="69"/>
      <c r="L51" s="69"/>
      <c r="M51" s="344"/>
      <c r="N51" s="345"/>
      <c r="O51" s="345"/>
      <c r="P51" s="346"/>
    </row>
    <row r="52" spans="2:16" s="128" customFormat="1" ht="15" customHeight="1" x14ac:dyDescent="0.25">
      <c r="B52" s="356"/>
      <c r="C52" s="356"/>
      <c r="D52" s="356"/>
      <c r="E52" s="356"/>
      <c r="F52" s="356"/>
      <c r="G52" s="87"/>
      <c r="H52" s="87"/>
      <c r="I52" s="357"/>
      <c r="J52" s="357"/>
      <c r="K52" s="357"/>
      <c r="L52" s="87"/>
      <c r="M52" s="347"/>
      <c r="N52" s="348"/>
      <c r="O52" s="348"/>
      <c r="P52" s="349"/>
    </row>
    <row r="53" spans="2:16" s="128" customFormat="1" x14ac:dyDescent="0.25">
      <c r="B53" s="88" t="s">
        <v>199</v>
      </c>
      <c r="C53" s="138"/>
      <c r="D53" s="138"/>
      <c r="E53" s="138"/>
      <c r="F53" s="138"/>
      <c r="G53" s="138"/>
      <c r="H53" s="138"/>
      <c r="I53" s="138"/>
      <c r="J53" s="139" t="s">
        <v>14</v>
      </c>
      <c r="K53" s="137"/>
      <c r="L53" s="137"/>
      <c r="M53" s="347"/>
      <c r="N53" s="348"/>
      <c r="O53" s="348"/>
      <c r="P53" s="349"/>
    </row>
    <row r="54" spans="2:16" s="128" customFormat="1" ht="6.75" customHeight="1" x14ac:dyDescent="0.25">
      <c r="B54" s="138"/>
      <c r="C54" s="138"/>
      <c r="D54" s="138"/>
      <c r="E54" s="138"/>
      <c r="F54" s="138"/>
      <c r="G54" s="138"/>
      <c r="H54" s="138"/>
      <c r="I54" s="138"/>
      <c r="J54" s="138"/>
      <c r="K54" s="137"/>
      <c r="L54" s="137"/>
      <c r="M54" s="347"/>
      <c r="N54" s="348"/>
      <c r="O54" s="348"/>
      <c r="P54" s="349"/>
    </row>
    <row r="55" spans="2:16" s="128" customFormat="1" ht="12" x14ac:dyDescent="0.25">
      <c r="B55" s="89"/>
      <c r="C55" s="89"/>
      <c r="D55" s="89"/>
      <c r="E55" s="89"/>
      <c r="F55" s="89"/>
      <c r="G55" s="89"/>
      <c r="H55" s="89"/>
      <c r="I55" s="89"/>
      <c r="J55" s="89"/>
      <c r="K55" s="137"/>
      <c r="L55" s="137"/>
      <c r="M55" s="347"/>
      <c r="N55" s="348"/>
      <c r="O55" s="348"/>
      <c r="P55" s="349"/>
    </row>
    <row r="56" spans="2:16" s="128" customFormat="1" x14ac:dyDescent="0.25">
      <c r="B56" s="10" t="s">
        <v>79</v>
      </c>
      <c r="C56" s="10"/>
      <c r="D56" s="89"/>
      <c r="E56" s="89"/>
      <c r="F56" s="89"/>
      <c r="G56" s="89"/>
      <c r="H56" s="89"/>
      <c r="I56" s="89"/>
      <c r="J56" s="89"/>
      <c r="K56" s="137"/>
      <c r="L56" s="137"/>
      <c r="M56" s="347"/>
      <c r="N56" s="348"/>
      <c r="O56" s="348"/>
      <c r="P56" s="349"/>
    </row>
    <row r="57" spans="2:16" s="128" customFormat="1" x14ac:dyDescent="0.25">
      <c r="B57" s="10" t="s">
        <v>80</v>
      </c>
      <c r="C57" s="10"/>
      <c r="D57" s="69"/>
      <c r="E57" s="138"/>
      <c r="F57" s="138"/>
      <c r="G57" s="138"/>
      <c r="H57" s="138"/>
      <c r="I57" s="138"/>
      <c r="J57" s="138"/>
      <c r="K57" s="137"/>
      <c r="L57" s="137"/>
      <c r="M57" s="350"/>
      <c r="N57" s="351"/>
      <c r="O57" s="351"/>
      <c r="P57" s="352"/>
    </row>
    <row r="58" spans="2:16" s="128" customFormat="1" ht="12" x14ac:dyDescent="0.25">
      <c r="B58" s="69"/>
      <c r="C58" s="69"/>
      <c r="D58" s="87"/>
      <c r="E58" s="69"/>
      <c r="F58" s="69"/>
      <c r="G58" s="69"/>
      <c r="H58" s="69"/>
      <c r="I58" s="69"/>
      <c r="J58" s="69"/>
      <c r="K58" s="69"/>
      <c r="L58" s="69"/>
      <c r="M58" s="69"/>
      <c r="N58" s="69"/>
      <c r="O58" s="69"/>
      <c r="P58" s="69"/>
    </row>
    <row r="59" spans="2:16" x14ac:dyDescent="0.25">
      <c r="B59" s="10"/>
      <c r="C59" s="10"/>
      <c r="D59" s="10"/>
      <c r="E59" s="10"/>
      <c r="F59" s="10"/>
      <c r="G59" s="10"/>
      <c r="H59" s="10"/>
      <c r="I59" s="10"/>
      <c r="J59" s="10"/>
      <c r="K59" s="10"/>
      <c r="L59" s="10"/>
      <c r="M59" s="10"/>
      <c r="N59" s="10"/>
      <c r="O59" s="90"/>
      <c r="P59" s="90" t="str">
        <f>Ctl!B5</f>
        <v>EFFECTIVE: FY2024</v>
      </c>
    </row>
  </sheetData>
  <sheetProtection algorithmName="SHA-512" hashValue="zwYhN4qv1oytDbj0OmMiaSHKfssrI+BGAEekJukVpHeqXAaQbL8CaxgGPUqBWlx77ZtWH8GflUg/7AYZV0u9rA==" saltValue="OGZEyQb9JUZYDCsrtvmrZw==" spinCount="100000" sheet="1" objects="1" scenarios="1" selectLockedCells="1"/>
  <mergeCells count="49">
    <mergeCell ref="B1:P1"/>
    <mergeCell ref="M51:P57"/>
    <mergeCell ref="C40:N40"/>
    <mergeCell ref="B49:F49"/>
    <mergeCell ref="B52:F52"/>
    <mergeCell ref="I49:K49"/>
    <mergeCell ref="I52:K52"/>
    <mergeCell ref="M49:O49"/>
    <mergeCell ref="O41:P42"/>
    <mergeCell ref="B41:N41"/>
    <mergeCell ref="B42:N42"/>
    <mergeCell ref="B44:F44"/>
    <mergeCell ref="M44:P44"/>
    <mergeCell ref="M45:O45"/>
    <mergeCell ref="C37:N37"/>
    <mergeCell ref="B7:P7"/>
    <mergeCell ref="M50:P50"/>
    <mergeCell ref="D9:E9"/>
    <mergeCell ref="O20:P20"/>
    <mergeCell ref="D11:N11"/>
    <mergeCell ref="M48:O48"/>
    <mergeCell ref="C16:G16"/>
    <mergeCell ref="C20:L20"/>
    <mergeCell ref="D18:L18"/>
    <mergeCell ref="C38:N38"/>
    <mergeCell ref="O16:P16"/>
    <mergeCell ref="C39:N39"/>
    <mergeCell ref="O18:P18"/>
    <mergeCell ref="C26:F26"/>
    <mergeCell ref="I16:J16"/>
    <mergeCell ref="C24:F24"/>
    <mergeCell ref="I24:P26"/>
    <mergeCell ref="B3:P3"/>
    <mergeCell ref="B4:P4"/>
    <mergeCell ref="B6:P6"/>
    <mergeCell ref="O14:P14"/>
    <mergeCell ref="B5:P5"/>
    <mergeCell ref="C14:L14"/>
    <mergeCell ref="I9:K9"/>
    <mergeCell ref="O9:P9"/>
    <mergeCell ref="C36:N36"/>
    <mergeCell ref="C33:N33"/>
    <mergeCell ref="C34:N34"/>
    <mergeCell ref="C35:N35"/>
    <mergeCell ref="C28:N28"/>
    <mergeCell ref="C29:N29"/>
    <mergeCell ref="C30:N30"/>
    <mergeCell ref="C31:N31"/>
    <mergeCell ref="C32:N32"/>
  </mergeCells>
  <pageMargins left="0.75" right="0.25" top="0.5" bottom="0" header="0" footer="0"/>
  <pageSetup scale="93"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L54"/>
  <sheetViews>
    <sheetView topLeftCell="A29" workbookViewId="0">
      <selection activeCell="C11" sqref="C11:D11"/>
    </sheetView>
  </sheetViews>
  <sheetFormatPr defaultColWidth="9.109375" defaultRowHeight="13.2" x14ac:dyDescent="0.25"/>
  <cols>
    <col min="1" max="1" width="3.6640625" customWidth="1"/>
    <col min="2" max="2" width="14.109375" customWidth="1"/>
    <col min="3" max="3" width="7.33203125" customWidth="1"/>
    <col min="4" max="4" width="5.6640625" customWidth="1"/>
    <col min="5" max="5" width="8" customWidth="1"/>
    <col min="6" max="6" width="7.6640625" customWidth="1"/>
    <col min="7" max="7" width="12.44140625" customWidth="1"/>
    <col min="8" max="8" width="12.33203125" customWidth="1"/>
    <col min="9" max="9" width="11.5546875" customWidth="1"/>
    <col min="10" max="10" width="8" customWidth="1"/>
    <col min="11" max="11" width="12.33203125" customWidth="1"/>
  </cols>
  <sheetData>
    <row r="2" spans="2:12" ht="24.6" x14ac:dyDescent="0.4">
      <c r="B2" s="315" t="s">
        <v>0</v>
      </c>
      <c r="C2" s="315"/>
      <c r="D2" s="315"/>
      <c r="E2" s="315"/>
      <c r="F2" s="315"/>
      <c r="G2" s="315"/>
      <c r="H2" s="315"/>
      <c r="I2" s="315"/>
      <c r="J2" s="315"/>
      <c r="K2" s="315"/>
    </row>
    <row r="3" spans="2:12" ht="22.8" x14ac:dyDescent="0.25">
      <c r="B3" s="316" t="s">
        <v>10</v>
      </c>
      <c r="C3" s="316"/>
      <c r="D3" s="316"/>
      <c r="E3" s="316"/>
      <c r="F3" s="316"/>
      <c r="G3" s="316"/>
      <c r="H3" s="316"/>
      <c r="I3" s="316"/>
      <c r="J3" s="316"/>
      <c r="K3" s="316"/>
    </row>
    <row r="4" spans="2:12" ht="9.75" customHeight="1" x14ac:dyDescent="0.25">
      <c r="B4" s="92"/>
      <c r="C4" s="92"/>
      <c r="D4" s="92"/>
      <c r="E4" s="92"/>
      <c r="F4" s="92"/>
      <c r="G4" s="92"/>
      <c r="H4" s="92"/>
      <c r="I4" s="92"/>
      <c r="J4" s="92"/>
      <c r="K4" s="92"/>
    </row>
    <row r="5" spans="2:12" ht="21.6" thickBot="1" x14ac:dyDescent="0.45">
      <c r="B5" s="385" t="str">
        <f>Encumb!B6</f>
        <v>FISCAL YEAR 2024</v>
      </c>
      <c r="C5" s="385"/>
      <c r="D5" s="385"/>
      <c r="E5" s="385"/>
      <c r="F5" s="385"/>
      <c r="G5" s="385"/>
      <c r="H5" s="385"/>
      <c r="I5" s="385"/>
      <c r="J5" s="385"/>
      <c r="K5" s="385"/>
    </row>
    <row r="6" spans="2:12" ht="13.8" thickBot="1" x14ac:dyDescent="0.3">
      <c r="B6" s="93"/>
      <c r="C6" s="94"/>
      <c r="D6" s="94"/>
      <c r="E6" s="94"/>
      <c r="F6" s="94"/>
      <c r="G6" s="94"/>
      <c r="H6" s="94"/>
      <c r="I6" s="94"/>
      <c r="J6" s="94"/>
      <c r="K6" s="94"/>
    </row>
    <row r="7" spans="2:12" ht="15.6" x14ac:dyDescent="0.3">
      <c r="B7" s="375" t="s">
        <v>82</v>
      </c>
      <c r="C7" s="376"/>
      <c r="D7" s="376"/>
      <c r="E7" s="376"/>
      <c r="F7" s="376"/>
      <c r="G7" s="376"/>
      <c r="H7" s="376"/>
      <c r="I7" s="376"/>
      <c r="J7" s="376"/>
      <c r="K7" s="377"/>
    </row>
    <row r="8" spans="2:12" ht="16.5" customHeight="1" x14ac:dyDescent="0.25">
      <c r="B8" s="378" t="s">
        <v>112</v>
      </c>
      <c r="C8" s="379"/>
      <c r="D8" s="379"/>
      <c r="E8" s="379"/>
      <c r="F8" s="379"/>
      <c r="G8" s="379"/>
      <c r="H8" s="379"/>
      <c r="I8" s="379"/>
      <c r="J8" s="379"/>
      <c r="K8" s="380"/>
    </row>
    <row r="9" spans="2:12" ht="16.5" customHeight="1" thickBot="1" x14ac:dyDescent="0.3">
      <c r="B9" s="381"/>
      <c r="C9" s="382"/>
      <c r="D9" s="382"/>
      <c r="E9" s="382"/>
      <c r="F9" s="382"/>
      <c r="G9" s="382"/>
      <c r="H9" s="382"/>
      <c r="I9" s="382"/>
      <c r="J9" s="382"/>
      <c r="K9" s="383"/>
    </row>
    <row r="10" spans="2:12" x14ac:dyDescent="0.25">
      <c r="B10" s="93"/>
      <c r="C10" s="93"/>
      <c r="D10" s="93"/>
      <c r="E10" s="93"/>
      <c r="F10" s="93"/>
      <c r="G10" s="93"/>
      <c r="H10" s="93"/>
      <c r="I10" s="93"/>
      <c r="J10" s="93"/>
      <c r="K10" s="93"/>
    </row>
    <row r="11" spans="2:12" ht="18" customHeight="1" x14ac:dyDescent="0.3">
      <c r="B11" s="93" t="s">
        <v>11</v>
      </c>
      <c r="C11" s="562"/>
      <c r="D11" s="562"/>
      <c r="E11" s="95"/>
      <c r="F11" s="96" t="s">
        <v>135</v>
      </c>
      <c r="G11" s="144" t="s">
        <v>211</v>
      </c>
      <c r="H11" s="96" t="s">
        <v>53</v>
      </c>
      <c r="I11" s="563"/>
      <c r="J11" s="563"/>
      <c r="K11" s="563"/>
    </row>
    <row r="12" spans="2:12" x14ac:dyDescent="0.25">
      <c r="B12" s="93"/>
      <c r="C12" s="93"/>
      <c r="D12" s="93"/>
      <c r="E12" s="93"/>
      <c r="F12" s="93"/>
      <c r="G12" s="93"/>
      <c r="H12" s="93"/>
      <c r="I12" s="93"/>
      <c r="J12" s="93"/>
      <c r="K12" s="93"/>
    </row>
    <row r="13" spans="2:12" ht="18" customHeight="1" x14ac:dyDescent="0.25">
      <c r="B13" s="93" t="s">
        <v>106</v>
      </c>
      <c r="C13" s="414"/>
      <c r="D13" s="414"/>
      <c r="E13" s="414"/>
      <c r="F13" s="414"/>
      <c r="G13" s="414"/>
      <c r="H13" s="414"/>
      <c r="I13" s="96"/>
      <c r="J13" s="96" t="s">
        <v>47</v>
      </c>
      <c r="K13" s="564"/>
    </row>
    <row r="14" spans="2:12" x14ac:dyDescent="0.25">
      <c r="B14" s="93"/>
      <c r="C14" s="93"/>
      <c r="D14" s="93"/>
      <c r="E14" s="93"/>
      <c r="F14" s="93"/>
      <c r="G14" s="93"/>
      <c r="H14" s="93"/>
      <c r="I14" s="93"/>
      <c r="J14" s="93"/>
      <c r="K14" s="93"/>
    </row>
    <row r="15" spans="2:12" x14ac:dyDescent="0.25">
      <c r="B15" s="93"/>
      <c r="C15" s="93"/>
      <c r="D15" s="93"/>
      <c r="E15" s="93"/>
      <c r="F15" s="93"/>
      <c r="G15" s="93"/>
      <c r="H15" s="93"/>
      <c r="I15" s="93"/>
      <c r="J15" s="93"/>
      <c r="K15" s="93"/>
    </row>
    <row r="16" spans="2:12" ht="18" customHeight="1" x14ac:dyDescent="0.3">
      <c r="B16" s="93" t="s">
        <v>1</v>
      </c>
      <c r="C16" s="414"/>
      <c r="D16" s="414"/>
      <c r="E16" s="414"/>
      <c r="F16" s="414"/>
      <c r="G16" s="414"/>
      <c r="H16" s="414"/>
      <c r="I16" s="93"/>
      <c r="J16" s="96"/>
      <c r="K16" s="206"/>
      <c r="L16" s="131"/>
    </row>
    <row r="17" spans="2:11" x14ac:dyDescent="0.25">
      <c r="B17" s="93"/>
      <c r="C17" s="93"/>
      <c r="D17" s="93"/>
      <c r="E17" s="93"/>
      <c r="F17" s="93"/>
      <c r="G17" s="93"/>
      <c r="H17" s="93"/>
      <c r="I17" s="93"/>
      <c r="J17" s="93"/>
      <c r="K17" s="93"/>
    </row>
    <row r="18" spans="2:11" ht="18" customHeight="1" x14ac:dyDescent="0.25">
      <c r="B18" s="93" t="s">
        <v>12</v>
      </c>
      <c r="C18" s="93"/>
      <c r="D18" s="93"/>
      <c r="E18" s="565"/>
      <c r="F18" s="565"/>
      <c r="G18" s="565"/>
      <c r="H18" s="97"/>
      <c r="I18" s="93"/>
      <c r="J18" s="93"/>
      <c r="K18" s="93"/>
    </row>
    <row r="19" spans="2:11" x14ac:dyDescent="0.25">
      <c r="B19" s="93"/>
      <c r="C19" s="93"/>
      <c r="D19" s="93"/>
      <c r="E19" s="93"/>
      <c r="F19" s="93"/>
      <c r="G19" s="93"/>
      <c r="H19" s="93"/>
      <c r="I19" s="93"/>
      <c r="J19" s="93"/>
      <c r="K19" s="93"/>
    </row>
    <row r="20" spans="2:11" ht="18" customHeight="1" x14ac:dyDescent="0.25">
      <c r="B20" s="93" t="s">
        <v>136</v>
      </c>
      <c r="C20" s="93"/>
      <c r="D20" s="93"/>
      <c r="E20" s="566"/>
      <c r="F20" s="566"/>
      <c r="G20" s="566"/>
      <c r="H20" s="566"/>
      <c r="I20" s="566"/>
      <c r="J20" s="566"/>
      <c r="K20" s="566"/>
    </row>
    <row r="21" spans="2:11" x14ac:dyDescent="0.25">
      <c r="B21" s="93"/>
      <c r="C21" s="93"/>
      <c r="D21" s="93"/>
      <c r="E21" s="93"/>
      <c r="F21" s="93"/>
      <c r="G21" s="93"/>
      <c r="H21" s="93"/>
      <c r="I21" s="93"/>
      <c r="J21" s="93"/>
      <c r="K21" s="93"/>
    </row>
    <row r="22" spans="2:11" ht="18" customHeight="1" x14ac:dyDescent="0.3">
      <c r="B22" s="93" t="s">
        <v>78</v>
      </c>
      <c r="C22" s="98"/>
      <c r="D22" s="98"/>
      <c r="E22" s="403"/>
      <c r="F22" s="404"/>
      <c r="G22" s="404"/>
      <c r="H22" s="99"/>
      <c r="I22" s="93"/>
      <c r="J22" s="93"/>
      <c r="K22" s="93"/>
    </row>
    <row r="23" spans="2:11" x14ac:dyDescent="0.25">
      <c r="B23" s="93"/>
      <c r="C23" s="93"/>
      <c r="D23" s="93"/>
      <c r="E23" s="93"/>
      <c r="F23" s="93"/>
      <c r="G23" s="93"/>
      <c r="H23" s="93"/>
      <c r="I23" s="93"/>
      <c r="J23" s="93"/>
      <c r="K23" s="93"/>
    </row>
    <row r="24" spans="2:11" ht="6" customHeight="1" thickBot="1" x14ac:dyDescent="0.3">
      <c r="B24" s="93"/>
      <c r="C24" s="93"/>
      <c r="D24" s="93"/>
      <c r="E24" s="93"/>
      <c r="F24" s="93"/>
      <c r="G24" s="93"/>
      <c r="H24" s="93"/>
      <c r="I24" s="93"/>
      <c r="J24" s="93"/>
      <c r="K24" s="93"/>
    </row>
    <row r="25" spans="2:11" x14ac:dyDescent="0.25">
      <c r="B25" s="93"/>
      <c r="C25" s="390" t="s">
        <v>29</v>
      </c>
      <c r="D25" s="391"/>
      <c r="E25" s="391"/>
      <c r="F25" s="391"/>
      <c r="G25" s="391"/>
      <c r="H25" s="391"/>
      <c r="I25" s="392"/>
      <c r="J25" s="142"/>
      <c r="K25" s="93"/>
    </row>
    <row r="26" spans="2:11" ht="23.4" thickBot="1" x14ac:dyDescent="0.45">
      <c r="B26" s="93"/>
      <c r="C26" s="396"/>
      <c r="D26" s="397"/>
      <c r="E26" s="397"/>
      <c r="F26" s="397"/>
      <c r="G26" s="397"/>
      <c r="H26" s="397"/>
      <c r="I26" s="398"/>
      <c r="J26" s="100"/>
      <c r="K26" s="93"/>
    </row>
    <row r="27" spans="2:11" ht="13.8" thickBot="1" x14ac:dyDescent="0.3">
      <c r="B27" s="93"/>
      <c r="C27" s="93"/>
      <c r="D27" s="93"/>
      <c r="E27" s="93"/>
      <c r="F27" s="93"/>
      <c r="G27" s="93"/>
      <c r="H27" s="93"/>
      <c r="I27" s="93"/>
      <c r="J27" s="93"/>
      <c r="K27" s="93"/>
    </row>
    <row r="28" spans="2:11" x14ac:dyDescent="0.25">
      <c r="B28" s="101" t="s">
        <v>98</v>
      </c>
      <c r="C28" s="102"/>
      <c r="D28" s="102"/>
      <c r="E28" s="102"/>
      <c r="F28" s="102"/>
      <c r="G28" s="102"/>
      <c r="H28" s="102"/>
      <c r="I28" s="102"/>
      <c r="J28" s="102"/>
      <c r="K28" s="103"/>
    </row>
    <row r="29" spans="2:11" ht="15.6" x14ac:dyDescent="0.3">
      <c r="B29" s="104" t="s">
        <v>110</v>
      </c>
      <c r="C29" s="414"/>
      <c r="D29" s="414"/>
      <c r="E29" s="414"/>
      <c r="F29" s="96"/>
      <c r="G29" s="228" t="s">
        <v>124</v>
      </c>
      <c r="H29" s="93"/>
      <c r="I29" s="93"/>
      <c r="J29" s="401"/>
      <c r="K29" s="402"/>
    </row>
    <row r="30" spans="2:11" x14ac:dyDescent="0.25">
      <c r="B30" s="105"/>
      <c r="C30" s="93"/>
      <c r="D30" s="93"/>
      <c r="E30" s="93"/>
      <c r="F30" s="93"/>
      <c r="G30" s="567"/>
      <c r="H30" s="568"/>
      <c r="I30" s="568"/>
      <c r="J30" s="568"/>
      <c r="K30" s="569"/>
    </row>
    <row r="31" spans="2:11" ht="15.75" customHeight="1" x14ac:dyDescent="0.25">
      <c r="B31" s="204" t="s">
        <v>111</v>
      </c>
      <c r="C31" s="405"/>
      <c r="D31" s="405"/>
      <c r="E31" s="405"/>
      <c r="F31" s="207"/>
      <c r="G31" s="567"/>
      <c r="H31" s="568"/>
      <c r="I31" s="568"/>
      <c r="J31" s="568"/>
      <c r="K31" s="569"/>
    </row>
    <row r="32" spans="2:11" ht="15.75" customHeight="1" x14ac:dyDescent="0.25">
      <c r="B32" s="202"/>
      <c r="C32" s="203"/>
      <c r="D32" s="203"/>
      <c r="E32" s="207"/>
      <c r="F32" s="207"/>
      <c r="G32" s="567"/>
      <c r="H32" s="568"/>
      <c r="I32" s="568"/>
      <c r="J32" s="568"/>
      <c r="K32" s="569"/>
    </row>
    <row r="33" spans="2:11" ht="13.8" thickBot="1" x14ac:dyDescent="0.3">
      <c r="B33" s="106"/>
      <c r="C33" s="107"/>
      <c r="D33" s="107"/>
      <c r="E33" s="107"/>
      <c r="F33" s="107"/>
      <c r="G33" s="107"/>
      <c r="H33" s="107"/>
      <c r="I33" s="107"/>
      <c r="J33" s="107"/>
      <c r="K33" s="108"/>
    </row>
    <row r="34" spans="2:11" x14ac:dyDescent="0.25">
      <c r="B34" s="93"/>
      <c r="C34" s="93"/>
      <c r="D34" s="93"/>
      <c r="E34" s="93"/>
      <c r="F34" s="93"/>
      <c r="G34" s="93"/>
      <c r="H34" s="93"/>
      <c r="I34" s="93"/>
      <c r="J34" s="93"/>
      <c r="K34" s="93"/>
    </row>
    <row r="35" spans="2:11" ht="15.6" x14ac:dyDescent="0.3">
      <c r="B35" s="393" t="s">
        <v>13</v>
      </c>
      <c r="C35" s="393"/>
      <c r="D35" s="393"/>
      <c r="E35" s="393"/>
      <c r="F35" s="393"/>
      <c r="G35" s="109"/>
      <c r="H35" s="93"/>
      <c r="I35" s="93"/>
      <c r="J35" s="93"/>
      <c r="K35" s="93"/>
    </row>
    <row r="36" spans="2:11" ht="13.8" x14ac:dyDescent="0.25">
      <c r="B36" s="394" t="s">
        <v>125</v>
      </c>
      <c r="C36" s="394"/>
      <c r="D36" s="394"/>
      <c r="E36" s="394"/>
      <c r="F36" s="394"/>
      <c r="G36" s="394"/>
      <c r="H36" s="394"/>
      <c r="I36" s="394"/>
      <c r="J36" s="394"/>
      <c r="K36" s="394"/>
    </row>
    <row r="37" spans="2:11" ht="13.8" x14ac:dyDescent="0.25">
      <c r="B37" s="394" t="s">
        <v>126</v>
      </c>
      <c r="C37" s="394"/>
      <c r="D37" s="394"/>
      <c r="E37" s="394"/>
      <c r="F37" s="394"/>
      <c r="G37" s="394"/>
      <c r="H37" s="394"/>
      <c r="I37" s="394"/>
      <c r="J37" s="394"/>
      <c r="K37" s="394"/>
    </row>
    <row r="38" spans="2:11" ht="18" customHeight="1" x14ac:dyDescent="0.25">
      <c r="B38" s="93"/>
      <c r="C38" s="93"/>
      <c r="D38" s="93"/>
      <c r="E38" s="93"/>
      <c r="F38" s="93"/>
      <c r="G38" s="93"/>
      <c r="H38" s="93"/>
      <c r="I38" s="93"/>
      <c r="J38" s="93"/>
      <c r="K38" s="93"/>
    </row>
    <row r="39" spans="2:11" ht="18" customHeight="1" x14ac:dyDescent="0.3">
      <c r="B39" s="93"/>
      <c r="C39" s="399"/>
      <c r="D39" s="399"/>
      <c r="E39" s="399"/>
      <c r="F39" s="399"/>
      <c r="G39" s="399"/>
      <c r="H39" s="399"/>
      <c r="I39" s="110"/>
      <c r="J39" s="400"/>
      <c r="K39" s="400"/>
    </row>
    <row r="40" spans="2:11" x14ac:dyDescent="0.25">
      <c r="B40" s="93"/>
      <c r="C40" s="395" t="s">
        <v>194</v>
      </c>
      <c r="D40" s="395"/>
      <c r="E40" s="395"/>
      <c r="F40" s="395"/>
      <c r="G40" s="395"/>
      <c r="H40" s="395"/>
      <c r="I40" s="387" t="s">
        <v>14</v>
      </c>
      <c r="J40" s="387"/>
      <c r="K40" s="387"/>
    </row>
    <row r="41" spans="2:11" x14ac:dyDescent="0.25">
      <c r="B41" s="93"/>
      <c r="C41" s="93"/>
      <c r="D41" s="110"/>
      <c r="E41" s="110"/>
      <c r="F41" s="93"/>
      <c r="G41" s="93"/>
      <c r="H41" s="93"/>
      <c r="I41" s="93"/>
      <c r="J41" s="93"/>
      <c r="K41" s="93"/>
    </row>
    <row r="42" spans="2:11" x14ac:dyDescent="0.25">
      <c r="B42" s="389" t="s">
        <v>15</v>
      </c>
      <c r="C42" s="389"/>
      <c r="D42" s="389"/>
      <c r="E42" s="389"/>
      <c r="F42" s="389"/>
      <c r="G42" s="389"/>
      <c r="H42" s="389"/>
      <c r="I42" s="389"/>
      <c r="J42" s="143"/>
      <c r="K42" s="93"/>
    </row>
    <row r="43" spans="2:11" x14ac:dyDescent="0.25">
      <c r="B43" s="93"/>
      <c r="C43" s="93"/>
      <c r="D43" s="93"/>
      <c r="E43" s="93"/>
      <c r="F43" s="93"/>
      <c r="G43" s="93"/>
      <c r="H43" s="93"/>
      <c r="I43" s="93"/>
      <c r="J43" s="93"/>
      <c r="K43" s="93"/>
    </row>
    <row r="44" spans="2:11" ht="18" customHeight="1" x14ac:dyDescent="0.3">
      <c r="B44" s="93"/>
      <c r="C44" s="399"/>
      <c r="D44" s="399"/>
      <c r="E44" s="399"/>
      <c r="F44" s="399"/>
      <c r="G44" s="399"/>
      <c r="H44" s="399"/>
      <c r="I44" s="110"/>
      <c r="J44" s="400"/>
      <c r="K44" s="400"/>
    </row>
    <row r="45" spans="2:11" x14ac:dyDescent="0.25">
      <c r="B45" s="93"/>
      <c r="C45" s="110" t="s">
        <v>83</v>
      </c>
      <c r="D45" s="110"/>
      <c r="E45" s="110"/>
      <c r="F45" s="93"/>
      <c r="G45" s="93"/>
      <c r="H45" s="93"/>
      <c r="I45" s="387" t="s">
        <v>14</v>
      </c>
      <c r="J45" s="387"/>
      <c r="K45" s="387"/>
    </row>
    <row r="46" spans="2:11" x14ac:dyDescent="0.25">
      <c r="B46" s="93"/>
      <c r="C46" s="110"/>
      <c r="D46" s="110"/>
      <c r="E46" s="110"/>
      <c r="F46" s="93"/>
      <c r="G46" s="93"/>
      <c r="H46" s="93"/>
      <c r="I46" s="142"/>
      <c r="J46" s="142"/>
      <c r="K46" s="142"/>
    </row>
    <row r="47" spans="2:11" x14ac:dyDescent="0.25">
      <c r="B47" s="389" t="s">
        <v>16</v>
      </c>
      <c r="C47" s="389"/>
      <c r="D47" s="389"/>
      <c r="E47" s="389"/>
      <c r="F47" s="389"/>
      <c r="G47" s="389"/>
      <c r="H47" s="389"/>
      <c r="I47" s="93"/>
      <c r="J47" s="93"/>
      <c r="K47" s="93"/>
    </row>
    <row r="48" spans="2:11" x14ac:dyDescent="0.25">
      <c r="B48" s="93"/>
      <c r="C48" s="93"/>
      <c r="D48" s="93"/>
      <c r="E48" s="93"/>
      <c r="F48" s="93"/>
      <c r="G48" s="93"/>
      <c r="H48" s="93"/>
      <c r="I48" s="93"/>
      <c r="J48" s="93"/>
      <c r="K48" s="93"/>
    </row>
    <row r="49" spans="2:11" x14ac:dyDescent="0.25">
      <c r="B49" s="388" t="s">
        <v>17</v>
      </c>
      <c r="C49" s="388"/>
      <c r="D49" s="388"/>
      <c r="E49" s="388"/>
      <c r="F49" s="388"/>
      <c r="G49" s="109"/>
      <c r="H49" s="93"/>
      <c r="I49" s="93"/>
      <c r="J49" s="93"/>
      <c r="K49" s="93"/>
    </row>
    <row r="50" spans="2:11" x14ac:dyDescent="0.25">
      <c r="B50" s="110">
        <v>1</v>
      </c>
      <c r="C50" s="110" t="s">
        <v>18</v>
      </c>
      <c r="D50" s="93"/>
      <c r="E50" s="93"/>
      <c r="F50" s="93"/>
      <c r="G50" s="93"/>
      <c r="H50" s="93"/>
      <c r="I50" s="93"/>
      <c r="J50" s="93"/>
      <c r="K50" s="93"/>
    </row>
    <row r="51" spans="2:11" x14ac:dyDescent="0.25">
      <c r="B51" s="110">
        <v>2</v>
      </c>
      <c r="C51" s="110" t="s">
        <v>19</v>
      </c>
      <c r="D51" s="93"/>
      <c r="E51" s="93"/>
      <c r="F51" s="93"/>
      <c r="G51" s="93"/>
      <c r="H51" s="93"/>
      <c r="I51" s="93"/>
      <c r="J51" s="93"/>
      <c r="K51" s="93"/>
    </row>
    <row r="52" spans="2:11" x14ac:dyDescent="0.25">
      <c r="B52" s="110">
        <v>3</v>
      </c>
      <c r="C52" s="110" t="s">
        <v>20</v>
      </c>
      <c r="D52" s="93"/>
      <c r="E52" s="93"/>
      <c r="F52" s="93"/>
      <c r="G52" s="93"/>
      <c r="H52" s="93"/>
      <c r="I52" s="93"/>
      <c r="J52" s="93"/>
      <c r="K52" s="93"/>
    </row>
    <row r="53" spans="2:11" x14ac:dyDescent="0.25">
      <c r="B53" s="110">
        <v>4</v>
      </c>
      <c r="C53" s="110" t="s">
        <v>21</v>
      </c>
      <c r="D53" s="93"/>
      <c r="E53" s="93"/>
      <c r="F53" s="93"/>
      <c r="G53" s="93"/>
      <c r="H53" s="93"/>
      <c r="I53" s="93"/>
      <c r="J53" s="93"/>
      <c r="K53" s="93"/>
    </row>
    <row r="54" spans="2:11" x14ac:dyDescent="0.25">
      <c r="B54" s="93"/>
      <c r="C54" s="93"/>
      <c r="D54" s="93"/>
      <c r="E54" s="93"/>
      <c r="F54" s="93"/>
      <c r="G54" s="93"/>
      <c r="H54" s="93"/>
      <c r="I54" s="93"/>
      <c r="J54" s="93"/>
      <c r="K54" s="90" t="str">
        <f>Encumb!P59</f>
        <v>EFFECTIVE: FY2024</v>
      </c>
    </row>
  </sheetData>
  <sheetProtection algorithmName="SHA-512" hashValue="RzHruKV0Ulu9jUYeoJPeyKtk8JmZUeVPvt1cB4naBR0Udql8jLNZd/UtlMnh3T3Mlc7OErXsH+ZLUnWhPiaP/g==" saltValue="GTHBSiztisrN3XQyznwF4w==" spinCount="100000" sheet="1" objects="1" scenarios="1" selectLockedCells="1"/>
  <mergeCells count="31">
    <mergeCell ref="C29:E29"/>
    <mergeCell ref="E22:G22"/>
    <mergeCell ref="E18:G18"/>
    <mergeCell ref="C31:E31"/>
    <mergeCell ref="G30:K32"/>
    <mergeCell ref="I45:K45"/>
    <mergeCell ref="B49:F49"/>
    <mergeCell ref="B47:H47"/>
    <mergeCell ref="B42:I42"/>
    <mergeCell ref="C25:I25"/>
    <mergeCell ref="B35:F35"/>
    <mergeCell ref="B36:K36"/>
    <mergeCell ref="C40:H40"/>
    <mergeCell ref="I40:K40"/>
    <mergeCell ref="C26:I26"/>
    <mergeCell ref="C39:H39"/>
    <mergeCell ref="C44:H44"/>
    <mergeCell ref="B37:K37"/>
    <mergeCell ref="J44:K44"/>
    <mergeCell ref="J39:K39"/>
    <mergeCell ref="J29:K29"/>
    <mergeCell ref="C13:H13"/>
    <mergeCell ref="E20:K20"/>
    <mergeCell ref="B2:K2"/>
    <mergeCell ref="B3:K3"/>
    <mergeCell ref="B7:K7"/>
    <mergeCell ref="B8:K9"/>
    <mergeCell ref="C11:D11"/>
    <mergeCell ref="B5:K5"/>
    <mergeCell ref="C16:H16"/>
    <mergeCell ref="I11:K11"/>
  </mergeCells>
  <pageMargins left="0.75" right="0.25" top="0.5" bottom="0" header="0" footer="0"/>
  <pageSetup scale="97"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I46"/>
  <sheetViews>
    <sheetView workbookViewId="0">
      <selection activeCell="C11" sqref="C11:G11"/>
    </sheetView>
  </sheetViews>
  <sheetFormatPr defaultColWidth="9.109375" defaultRowHeight="11.4" x14ac:dyDescent="0.2"/>
  <cols>
    <col min="1" max="1" width="3.109375" style="45" customWidth="1"/>
    <col min="2" max="2" width="14.6640625" style="45" customWidth="1"/>
    <col min="3" max="4" width="12.33203125" style="45" customWidth="1"/>
    <col min="5" max="5" width="7" style="45" customWidth="1"/>
    <col min="6" max="6" width="9.44140625" style="45" customWidth="1"/>
    <col min="7" max="7" width="7.88671875" style="45" customWidth="1"/>
    <col min="8" max="8" width="14.109375" style="45" customWidth="1"/>
    <col min="9" max="9" width="14.33203125" style="45" customWidth="1"/>
    <col min="10" max="16384" width="9.109375" style="45"/>
  </cols>
  <sheetData>
    <row r="1" spans="2:9" s="130" customFormat="1" ht="21.75" customHeight="1" x14ac:dyDescent="0.4">
      <c r="B1" s="29" t="s">
        <v>0</v>
      </c>
      <c r="C1" s="30"/>
      <c r="D1" s="30"/>
      <c r="E1" s="30"/>
      <c r="F1" s="30"/>
      <c r="G1" s="30"/>
      <c r="H1" s="30"/>
      <c r="I1" s="30"/>
    </row>
    <row r="2" spans="2:9" s="130" customFormat="1" ht="32.25" customHeight="1" thickBot="1" x14ac:dyDescent="0.45">
      <c r="B2" s="413" t="str">
        <f>CONCATENATE("FY",Ctl!B3,": TRAVEL AUTHORIZATION REQUEST - MCCC/Other")</f>
        <v>FY2024: TRAVEL AUTHORIZATION REQUEST - MCCC/Other</v>
      </c>
      <c r="C2" s="413"/>
      <c r="D2" s="413"/>
      <c r="E2" s="413"/>
      <c r="F2" s="413"/>
      <c r="G2" s="413"/>
      <c r="H2" s="413"/>
      <c r="I2" s="413"/>
    </row>
    <row r="3" spans="2:9" s="130" customFormat="1" ht="14.25" customHeight="1" x14ac:dyDescent="0.4">
      <c r="B3" s="31"/>
      <c r="C3" s="31"/>
      <c r="D3" s="31"/>
      <c r="E3" s="31"/>
      <c r="F3" s="31"/>
      <c r="G3" s="31"/>
      <c r="H3" s="31"/>
      <c r="I3" s="31"/>
    </row>
    <row r="4" spans="2:9" s="130" customFormat="1" ht="17.25" customHeight="1" x14ac:dyDescent="0.4">
      <c r="B4" s="32" t="s">
        <v>76</v>
      </c>
      <c r="C4" s="238"/>
      <c r="D4" s="34" t="s">
        <v>53</v>
      </c>
      <c r="E4" s="384"/>
      <c r="F4" s="384"/>
      <c r="G4" s="384"/>
      <c r="H4" s="32" t="s">
        <v>47</v>
      </c>
      <c r="I4" s="283"/>
    </row>
    <row r="5" spans="2:9" s="130" customFormat="1" ht="14.25" customHeight="1" x14ac:dyDescent="0.4">
      <c r="B5" s="32"/>
      <c r="C5" s="33"/>
      <c r="D5" s="32"/>
      <c r="E5" s="32"/>
      <c r="F5" s="33"/>
      <c r="G5" s="33"/>
      <c r="H5" s="32"/>
      <c r="I5" s="33"/>
    </row>
    <row r="6" spans="2:9" s="130" customFormat="1" ht="16.5" customHeight="1" x14ac:dyDescent="0.4">
      <c r="B6" s="32" t="s">
        <v>106</v>
      </c>
      <c r="C6" s="374"/>
      <c r="D6" s="374"/>
      <c r="E6" s="374"/>
      <c r="F6" s="374"/>
      <c r="G6" s="374"/>
      <c r="H6" s="32" t="s">
        <v>135</v>
      </c>
      <c r="I6" s="285"/>
    </row>
    <row r="7" spans="2:9" s="130" customFormat="1" ht="9" customHeight="1" x14ac:dyDescent="0.4">
      <c r="B7" s="35"/>
      <c r="C7" s="35"/>
      <c r="D7" s="35"/>
      <c r="E7" s="35"/>
      <c r="F7" s="35"/>
      <c r="G7" s="35"/>
      <c r="H7" s="35"/>
      <c r="I7" s="36"/>
    </row>
    <row r="8" spans="2:9" ht="24.75" customHeight="1" x14ac:dyDescent="0.2">
      <c r="B8" s="239" t="s">
        <v>101</v>
      </c>
      <c r="C8" s="24"/>
      <c r="D8" s="415" t="s">
        <v>168</v>
      </c>
      <c r="E8" s="415"/>
      <c r="F8" s="415"/>
      <c r="G8" s="415"/>
      <c r="H8" s="24"/>
      <c r="I8" s="229" t="s">
        <v>102</v>
      </c>
    </row>
    <row r="9" spans="2:9" ht="9" customHeight="1" x14ac:dyDescent="0.25">
      <c r="B9" s="37"/>
      <c r="C9" s="34"/>
      <c r="D9" s="34"/>
      <c r="E9" s="34"/>
      <c r="F9" s="34"/>
      <c r="G9" s="34"/>
      <c r="H9" s="34"/>
      <c r="I9" s="34"/>
    </row>
    <row r="10" spans="2:9" ht="18" customHeight="1" x14ac:dyDescent="0.25">
      <c r="B10" s="132" t="s">
        <v>65</v>
      </c>
      <c r="C10" s="414"/>
      <c r="D10" s="414"/>
      <c r="E10" s="414"/>
      <c r="F10" s="414"/>
      <c r="G10" s="414"/>
      <c r="H10" s="32" t="s">
        <v>91</v>
      </c>
      <c r="I10" s="286"/>
    </row>
    <row r="11" spans="2:9" ht="18" customHeight="1" x14ac:dyDescent="0.25">
      <c r="B11" s="132" t="s">
        <v>2</v>
      </c>
      <c r="C11" s="414"/>
      <c r="D11" s="414"/>
      <c r="E11" s="414"/>
      <c r="F11" s="414"/>
      <c r="G11" s="414"/>
      <c r="H11" s="32" t="s">
        <v>57</v>
      </c>
      <c r="I11" s="287"/>
    </row>
    <row r="12" spans="2:9" ht="18" customHeight="1" x14ac:dyDescent="0.25">
      <c r="B12" s="132" t="s">
        <v>55</v>
      </c>
      <c r="C12" s="412"/>
      <c r="D12" s="412"/>
      <c r="E12" s="412"/>
      <c r="F12" s="412"/>
      <c r="G12" s="412"/>
      <c r="H12" s="32" t="s">
        <v>58</v>
      </c>
      <c r="I12" s="287"/>
    </row>
    <row r="13" spans="2:9" ht="18" customHeight="1" x14ac:dyDescent="0.25">
      <c r="B13" s="132" t="s">
        <v>66</v>
      </c>
      <c r="C13" s="414"/>
      <c r="D13" s="414"/>
      <c r="E13" s="414"/>
      <c r="F13" s="414"/>
      <c r="G13" s="414"/>
      <c r="H13" s="414"/>
      <c r="I13" s="414"/>
    </row>
    <row r="14" spans="2:9" ht="35.25" customHeight="1" x14ac:dyDescent="0.2">
      <c r="B14" s="421" t="s">
        <v>164</v>
      </c>
      <c r="C14" s="421"/>
      <c r="D14" s="421"/>
      <c r="E14" s="421"/>
      <c r="F14" s="421"/>
      <c r="G14" s="421"/>
      <c r="H14" s="421"/>
      <c r="I14" s="421"/>
    </row>
    <row r="15" spans="2:9" ht="18" customHeight="1" x14ac:dyDescent="0.25">
      <c r="B15" s="34"/>
      <c r="C15" s="32" t="s">
        <v>163</v>
      </c>
      <c r="D15" s="148"/>
      <c r="E15" s="132" t="s">
        <v>90</v>
      </c>
      <c r="F15" s="34"/>
      <c r="G15" s="34"/>
      <c r="H15" s="34"/>
      <c r="I15" s="18">
        <f>D15</f>
        <v>0</v>
      </c>
    </row>
    <row r="16" spans="2:9" ht="18" customHeight="1" thickBot="1" x14ac:dyDescent="0.3">
      <c r="B16" s="145"/>
      <c r="C16" s="38" t="s">
        <v>89</v>
      </c>
      <c r="D16" s="28"/>
      <c r="E16" s="28" t="s">
        <v>213</v>
      </c>
      <c r="F16" s="28"/>
      <c r="G16" s="28"/>
      <c r="H16" s="28"/>
      <c r="I16" s="34"/>
    </row>
    <row r="17" spans="2:9" ht="18" customHeight="1" x14ac:dyDescent="0.25">
      <c r="B17" s="39"/>
      <c r="C17" s="32" t="s">
        <v>86</v>
      </c>
      <c r="D17" s="25"/>
      <c r="E17" s="132" t="s">
        <v>87</v>
      </c>
      <c r="F17" s="19">
        <f>Ctl!B4</f>
        <v>0.65500000000000003</v>
      </c>
      <c r="G17" s="34" t="s">
        <v>88</v>
      </c>
      <c r="H17" s="40"/>
      <c r="I17" s="18">
        <f>D17*F17</f>
        <v>0</v>
      </c>
    </row>
    <row r="18" spans="2:9" ht="18" customHeight="1" x14ac:dyDescent="0.25">
      <c r="B18" s="39"/>
      <c r="C18" s="32" t="s">
        <v>137</v>
      </c>
      <c r="D18" s="148"/>
      <c r="E18" s="132" t="s">
        <v>90</v>
      </c>
      <c r="F18" s="33"/>
      <c r="G18" s="33"/>
      <c r="H18" s="40"/>
      <c r="I18" s="18">
        <f>D18</f>
        <v>0</v>
      </c>
    </row>
    <row r="19" spans="2:9" ht="18" customHeight="1" x14ac:dyDescent="0.25">
      <c r="B19" s="34"/>
      <c r="C19" s="32" t="s">
        <v>138</v>
      </c>
      <c r="D19" s="148"/>
      <c r="E19" s="416" t="s">
        <v>113</v>
      </c>
      <c r="F19" s="416"/>
      <c r="G19" s="147"/>
      <c r="H19" s="34" t="s">
        <v>67</v>
      </c>
      <c r="I19" s="18">
        <f>D19*G19</f>
        <v>0</v>
      </c>
    </row>
    <row r="20" spans="2:9" ht="18" customHeight="1" x14ac:dyDescent="0.25">
      <c r="B20" s="39"/>
      <c r="C20" s="41" t="s">
        <v>68</v>
      </c>
      <c r="D20" s="41"/>
      <c r="E20" s="31" t="s">
        <v>84</v>
      </c>
      <c r="F20" s="42" t="s">
        <v>85</v>
      </c>
      <c r="G20" s="43" t="s">
        <v>46</v>
      </c>
      <c r="H20" s="43"/>
      <c r="I20" s="34"/>
    </row>
    <row r="21" spans="2:9" ht="18" customHeight="1" x14ac:dyDescent="0.25">
      <c r="B21" s="39"/>
      <c r="C21" s="44"/>
      <c r="D21" s="44" t="s">
        <v>71</v>
      </c>
      <c r="E21" s="20">
        <f>Ctl!B11</f>
        <v>7.5</v>
      </c>
      <c r="F21" s="26"/>
      <c r="G21" s="21">
        <f>Ctl!C11</f>
        <v>43282</v>
      </c>
      <c r="H21" s="21"/>
      <c r="I21" s="18">
        <f>E21*F21</f>
        <v>0</v>
      </c>
    </row>
    <row r="22" spans="2:9" ht="18" customHeight="1" x14ac:dyDescent="0.25">
      <c r="B22" s="39"/>
      <c r="C22" s="44"/>
      <c r="D22" s="44" t="s">
        <v>69</v>
      </c>
      <c r="E22" s="20">
        <f>Ctl!B12</f>
        <v>12.5</v>
      </c>
      <c r="F22" s="27"/>
      <c r="G22" s="21">
        <f>Ctl!C12</f>
        <v>43282</v>
      </c>
      <c r="H22" s="21"/>
      <c r="I22" s="18">
        <f t="shared" ref="I22:I23" si="0">E22*F22</f>
        <v>0</v>
      </c>
    </row>
    <row r="23" spans="2:9" ht="18" customHeight="1" x14ac:dyDescent="0.25">
      <c r="B23" s="39"/>
      <c r="C23" s="44"/>
      <c r="D23" s="44" t="s">
        <v>70</v>
      </c>
      <c r="E23" s="20">
        <f>Ctl!B13</f>
        <v>20</v>
      </c>
      <c r="F23" s="27"/>
      <c r="G23" s="21">
        <f>Ctl!C13</f>
        <v>43282</v>
      </c>
      <c r="H23" s="21"/>
      <c r="I23" s="18">
        <f t="shared" si="0"/>
        <v>0</v>
      </c>
    </row>
    <row r="24" spans="2:9" ht="18" customHeight="1" x14ac:dyDescent="0.25">
      <c r="B24" s="417" t="s">
        <v>122</v>
      </c>
      <c r="C24" s="417"/>
      <c r="D24" s="414"/>
      <c r="E24" s="414"/>
      <c r="F24" s="414"/>
      <c r="G24" s="414"/>
      <c r="H24" s="34"/>
      <c r="I24" s="23"/>
    </row>
    <row r="25" spans="2:9" ht="18" customHeight="1" thickBot="1" x14ac:dyDescent="0.35">
      <c r="B25" s="34"/>
      <c r="C25" s="34"/>
      <c r="D25" s="34"/>
      <c r="E25" s="34"/>
      <c r="F25" s="34"/>
      <c r="G25" s="34"/>
      <c r="H25" s="49" t="s">
        <v>26</v>
      </c>
      <c r="I25" s="22">
        <f>SUM(I15:I24)</f>
        <v>0</v>
      </c>
    </row>
    <row r="26" spans="2:9" ht="13.2" x14ac:dyDescent="0.25">
      <c r="B26" s="34"/>
      <c r="C26" s="34"/>
      <c r="D26" s="34"/>
      <c r="E26" s="34"/>
      <c r="F26" s="34"/>
      <c r="G26" s="34"/>
      <c r="H26" s="34"/>
      <c r="I26" s="34"/>
    </row>
    <row r="27" spans="2:9" x14ac:dyDescent="0.2">
      <c r="B27" s="408" t="s">
        <v>25</v>
      </c>
      <c r="C27" s="408"/>
      <c r="D27" s="408"/>
      <c r="E27" s="408"/>
      <c r="F27" s="408"/>
      <c r="G27" s="408"/>
      <c r="H27" s="408"/>
      <c r="I27" s="408"/>
    </row>
    <row r="28" spans="2:9" ht="6" customHeight="1" thickBot="1" x14ac:dyDescent="0.25"/>
    <row r="29" spans="2:9" ht="32.25" customHeight="1" thickBot="1" x14ac:dyDescent="0.3">
      <c r="B29" s="418" t="s">
        <v>44</v>
      </c>
      <c r="C29" s="419"/>
      <c r="D29" s="419"/>
      <c r="E29" s="419"/>
      <c r="F29" s="419"/>
      <c r="G29" s="419"/>
      <c r="H29" s="419"/>
      <c r="I29" s="420"/>
    </row>
    <row r="30" spans="2:9" x14ac:dyDescent="0.2">
      <c r="B30" s="146"/>
      <c r="C30" s="146"/>
      <c r="D30" s="146"/>
      <c r="E30" s="146"/>
      <c r="F30" s="146"/>
      <c r="G30" s="146"/>
      <c r="H30" s="146"/>
      <c r="I30" s="146"/>
    </row>
    <row r="31" spans="2:9" ht="15.6" x14ac:dyDescent="0.3">
      <c r="B31" s="424" t="s">
        <v>27</v>
      </c>
      <c r="C31" s="425"/>
      <c r="D31" s="425"/>
      <c r="E31" s="425"/>
      <c r="F31" s="425"/>
      <c r="G31" s="425"/>
      <c r="H31" s="425"/>
      <c r="I31" s="425"/>
    </row>
    <row r="32" spans="2:9" ht="9.75" customHeight="1" x14ac:dyDescent="0.25">
      <c r="B32" s="46"/>
      <c r="C32" s="46"/>
      <c r="D32" s="47"/>
      <c r="H32" s="46"/>
      <c r="I32" s="46"/>
    </row>
    <row r="33" spans="2:9" ht="16.5" customHeight="1" x14ac:dyDescent="0.2">
      <c r="B33" s="570"/>
      <c r="C33" s="570"/>
      <c r="D33" s="570"/>
      <c r="G33" s="422"/>
      <c r="H33" s="422"/>
      <c r="I33" s="422"/>
    </row>
    <row r="34" spans="2:9" x14ac:dyDescent="0.2">
      <c r="B34" s="45" t="s">
        <v>195</v>
      </c>
      <c r="G34" s="407" t="s">
        <v>129</v>
      </c>
      <c r="H34" s="407"/>
      <c r="I34" s="407"/>
    </row>
    <row r="35" spans="2:9" ht="16.5" customHeight="1" x14ac:dyDescent="0.2"/>
    <row r="36" spans="2:9" ht="12" x14ac:dyDescent="0.25">
      <c r="B36" s="570"/>
      <c r="C36" s="570"/>
      <c r="D36" s="570"/>
      <c r="G36" s="423"/>
      <c r="H36" s="423"/>
      <c r="I36" s="423"/>
    </row>
    <row r="37" spans="2:9" x14ac:dyDescent="0.2">
      <c r="B37" s="45" t="s">
        <v>127</v>
      </c>
      <c r="G37" s="408" t="s">
        <v>128</v>
      </c>
      <c r="H37" s="408"/>
      <c r="I37" s="408"/>
    </row>
    <row r="38" spans="2:9" ht="12" thickBot="1" x14ac:dyDescent="0.25">
      <c r="G38" s="146"/>
      <c r="H38" s="146"/>
      <c r="I38" s="146"/>
    </row>
    <row r="39" spans="2:9" ht="14.4" thickBot="1" x14ac:dyDescent="0.3">
      <c r="B39" s="409" t="s">
        <v>92</v>
      </c>
      <c r="C39" s="410"/>
      <c r="D39" s="410"/>
      <c r="E39" s="410"/>
      <c r="F39" s="410"/>
      <c r="G39" s="410"/>
      <c r="H39" s="410"/>
      <c r="I39" s="411"/>
    </row>
    <row r="40" spans="2:9" x14ac:dyDescent="0.2">
      <c r="B40" s="406" t="s">
        <v>72</v>
      </c>
      <c r="C40" s="406"/>
      <c r="D40" s="406"/>
      <c r="E40" s="406"/>
      <c r="F40" s="406"/>
      <c r="G40" s="406"/>
      <c r="H40" s="406"/>
      <c r="I40" s="406"/>
    </row>
    <row r="41" spans="2:9" x14ac:dyDescent="0.2">
      <c r="B41" s="406" t="s">
        <v>73</v>
      </c>
      <c r="C41" s="406"/>
      <c r="D41" s="406"/>
      <c r="E41" s="406"/>
      <c r="F41" s="406"/>
      <c r="G41" s="406"/>
      <c r="H41" s="406"/>
      <c r="I41" s="406"/>
    </row>
    <row r="42" spans="2:9" ht="24" customHeight="1" x14ac:dyDescent="0.2">
      <c r="B42" s="406" t="s">
        <v>103</v>
      </c>
      <c r="C42" s="406"/>
      <c r="D42" s="406"/>
      <c r="E42" s="406"/>
      <c r="F42" s="406"/>
      <c r="G42" s="406"/>
      <c r="H42" s="406"/>
      <c r="I42" s="406"/>
    </row>
    <row r="43" spans="2:9" x14ac:dyDescent="0.2">
      <c r="B43" s="406" t="s">
        <v>74</v>
      </c>
      <c r="C43" s="406"/>
      <c r="D43" s="406"/>
      <c r="E43" s="406"/>
      <c r="F43" s="406"/>
      <c r="G43" s="406"/>
      <c r="H43" s="406"/>
      <c r="I43" s="406"/>
    </row>
    <row r="44" spans="2:9" x14ac:dyDescent="0.2">
      <c r="B44" s="406" t="s">
        <v>166</v>
      </c>
      <c r="C44" s="406"/>
      <c r="D44" s="406"/>
      <c r="E44" s="406"/>
      <c r="F44" s="406"/>
      <c r="G44" s="406"/>
      <c r="H44" s="406"/>
      <c r="I44" s="406"/>
    </row>
    <row r="45" spans="2:9" ht="27.75" customHeight="1" x14ac:dyDescent="0.2">
      <c r="B45" s="406" t="s">
        <v>75</v>
      </c>
      <c r="C45" s="406"/>
      <c r="D45" s="406"/>
      <c r="E45" s="406"/>
      <c r="F45" s="406"/>
      <c r="G45" s="406"/>
      <c r="H45" s="406"/>
      <c r="I45" s="406"/>
    </row>
    <row r="46" spans="2:9" x14ac:dyDescent="0.2">
      <c r="I46" s="48" t="str">
        <f>ATP!K54</f>
        <v>EFFECTIVE: FY2024</v>
      </c>
    </row>
  </sheetData>
  <sheetProtection algorithmName="SHA-512" hashValue="fddAxchDtVNrkCq3cQMz5YS4wq7VTG2RylK5uP0SoCodmBE1p1KG+reiVl1pD4MGM8elbnEmSFPgWjTwraGo9w==" saltValue="mXRzoY9HjcScHPNAaczZWA==" spinCount="100000" sheet="1" objects="1" scenarios="1" selectLockedCells="1"/>
  <mergeCells count="28">
    <mergeCell ref="G33:I33"/>
    <mergeCell ref="G36:I36"/>
    <mergeCell ref="B31:I31"/>
    <mergeCell ref="B33:D33"/>
    <mergeCell ref="B36:D36"/>
    <mergeCell ref="C13:I13"/>
    <mergeCell ref="E19:F19"/>
    <mergeCell ref="B24:C24"/>
    <mergeCell ref="B29:I29"/>
    <mergeCell ref="D24:G24"/>
    <mergeCell ref="B27:I27"/>
    <mergeCell ref="B14:I14"/>
    <mergeCell ref="C12:G12"/>
    <mergeCell ref="B2:I2"/>
    <mergeCell ref="C10:G10"/>
    <mergeCell ref="C11:G11"/>
    <mergeCell ref="D8:G8"/>
    <mergeCell ref="C6:G6"/>
    <mergeCell ref="E4:G4"/>
    <mergeCell ref="B42:I42"/>
    <mergeCell ref="B43:I43"/>
    <mergeCell ref="B44:I44"/>
    <mergeCell ref="B45:I45"/>
    <mergeCell ref="G34:I34"/>
    <mergeCell ref="G37:I37"/>
    <mergeCell ref="B39:I39"/>
    <mergeCell ref="B40:I40"/>
    <mergeCell ref="B41:I41"/>
  </mergeCells>
  <pageMargins left="0.75" right="0.25" top="0.5" bottom="0" header="0" footer="0"/>
  <pageSetup scale="99"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I46"/>
  <sheetViews>
    <sheetView topLeftCell="A14" workbookViewId="0">
      <selection activeCell="D24" sqref="D24:G24"/>
    </sheetView>
  </sheetViews>
  <sheetFormatPr defaultColWidth="9.109375" defaultRowHeight="11.4" x14ac:dyDescent="0.2"/>
  <cols>
    <col min="1" max="1" width="3.109375" style="45" customWidth="1"/>
    <col min="2" max="2" width="14.6640625" style="45" customWidth="1"/>
    <col min="3" max="4" width="12.33203125" style="45" customWidth="1"/>
    <col min="5" max="5" width="7" style="45" customWidth="1"/>
    <col min="6" max="6" width="9.44140625" style="45" customWidth="1"/>
    <col min="7" max="7" width="7.88671875" style="45" customWidth="1"/>
    <col min="8" max="8" width="14.109375" style="45" customWidth="1"/>
    <col min="9" max="9" width="14.33203125" style="45" customWidth="1"/>
    <col min="10" max="16384" width="9.109375" style="45"/>
  </cols>
  <sheetData>
    <row r="1" spans="2:9" s="130" customFormat="1" ht="21.75" customHeight="1" x14ac:dyDescent="0.4">
      <c r="B1" s="29" t="s">
        <v>0</v>
      </c>
      <c r="C1" s="30"/>
      <c r="D1" s="30"/>
      <c r="E1" s="30"/>
      <c r="F1" s="30"/>
      <c r="G1" s="30"/>
      <c r="H1" s="30"/>
      <c r="I1" s="30"/>
    </row>
    <row r="2" spans="2:9" s="130" customFormat="1" ht="32.25" customHeight="1" thickBot="1" x14ac:dyDescent="0.45">
      <c r="B2" s="413" t="str">
        <f>CONCATENATE("FY",Ctl!B3,": TRAVEL AUTHORIZATION REQUEST - AFSCME")</f>
        <v>FY2024: TRAVEL AUTHORIZATION REQUEST - AFSCME</v>
      </c>
      <c r="C2" s="413"/>
      <c r="D2" s="413"/>
      <c r="E2" s="413"/>
      <c r="F2" s="413"/>
      <c r="G2" s="413"/>
      <c r="H2" s="413"/>
      <c r="I2" s="413"/>
    </row>
    <row r="3" spans="2:9" s="130" customFormat="1" ht="14.25" customHeight="1" x14ac:dyDescent="0.4">
      <c r="B3" s="31"/>
      <c r="C3" s="31"/>
      <c r="D3" s="31"/>
      <c r="E3" s="31"/>
      <c r="F3" s="31"/>
      <c r="G3" s="31"/>
      <c r="H3" s="31"/>
      <c r="I3" s="31"/>
    </row>
    <row r="4" spans="2:9" s="130" customFormat="1" ht="17.25" customHeight="1" x14ac:dyDescent="0.4">
      <c r="B4" s="32" t="s">
        <v>76</v>
      </c>
      <c r="C4" s="238"/>
      <c r="D4" s="34" t="s">
        <v>53</v>
      </c>
      <c r="E4" s="384"/>
      <c r="F4" s="384"/>
      <c r="G4" s="384"/>
      <c r="H4" s="32" t="s">
        <v>47</v>
      </c>
      <c r="I4" s="283"/>
    </row>
    <row r="5" spans="2:9" s="130" customFormat="1" ht="14.25" customHeight="1" x14ac:dyDescent="0.4">
      <c r="B5" s="32"/>
      <c r="C5" s="33"/>
      <c r="D5" s="32"/>
      <c r="E5" s="32"/>
      <c r="F5" s="33"/>
      <c r="G5" s="33"/>
      <c r="H5" s="32"/>
      <c r="I5" s="33"/>
    </row>
    <row r="6" spans="2:9" s="130" customFormat="1" ht="16.5" customHeight="1" x14ac:dyDescent="0.4">
      <c r="B6" s="32" t="s">
        <v>106</v>
      </c>
      <c r="C6" s="374"/>
      <c r="D6" s="374"/>
      <c r="E6" s="374"/>
      <c r="F6" s="374"/>
      <c r="G6" s="374"/>
      <c r="H6" s="32" t="s">
        <v>135</v>
      </c>
      <c r="I6" s="285"/>
    </row>
    <row r="7" spans="2:9" s="130" customFormat="1" ht="9" customHeight="1" x14ac:dyDescent="0.4">
      <c r="B7" s="35"/>
      <c r="C7" s="35"/>
      <c r="D7" s="35"/>
      <c r="E7" s="35"/>
      <c r="F7" s="35"/>
      <c r="G7" s="35"/>
      <c r="H7" s="35"/>
      <c r="I7" s="36"/>
    </row>
    <row r="8" spans="2:9" ht="24.75" customHeight="1" x14ac:dyDescent="0.2">
      <c r="B8" s="239" t="s">
        <v>101</v>
      </c>
      <c r="C8" s="24"/>
      <c r="D8" s="415" t="s">
        <v>168</v>
      </c>
      <c r="E8" s="415"/>
      <c r="F8" s="415"/>
      <c r="G8" s="415"/>
      <c r="H8" s="24"/>
      <c r="I8" s="229" t="s">
        <v>102</v>
      </c>
    </row>
    <row r="9" spans="2:9" ht="9" customHeight="1" x14ac:dyDescent="0.25">
      <c r="B9" s="37"/>
      <c r="C9" s="34"/>
      <c r="D9" s="34"/>
      <c r="E9" s="34"/>
      <c r="F9" s="34"/>
      <c r="G9" s="34"/>
      <c r="H9" s="34"/>
      <c r="I9" s="34"/>
    </row>
    <row r="10" spans="2:9" ht="18" customHeight="1" x14ac:dyDescent="0.25">
      <c r="B10" s="132" t="s">
        <v>65</v>
      </c>
      <c r="C10" s="414"/>
      <c r="D10" s="414"/>
      <c r="E10" s="414"/>
      <c r="F10" s="414"/>
      <c r="G10" s="414"/>
      <c r="H10" s="32" t="s">
        <v>91</v>
      </c>
      <c r="I10" s="286"/>
    </row>
    <row r="11" spans="2:9" ht="18" customHeight="1" x14ac:dyDescent="0.25">
      <c r="B11" s="132" t="s">
        <v>2</v>
      </c>
      <c r="C11" s="414"/>
      <c r="D11" s="414"/>
      <c r="E11" s="414"/>
      <c r="F11" s="414"/>
      <c r="G11" s="414"/>
      <c r="H11" s="32" t="s">
        <v>57</v>
      </c>
      <c r="I11" s="287"/>
    </row>
    <row r="12" spans="2:9" ht="18" customHeight="1" x14ac:dyDescent="0.25">
      <c r="B12" s="132" t="s">
        <v>55</v>
      </c>
      <c r="C12" s="412"/>
      <c r="D12" s="412"/>
      <c r="E12" s="412"/>
      <c r="F12" s="412"/>
      <c r="G12" s="412"/>
      <c r="H12" s="32" t="s">
        <v>58</v>
      </c>
      <c r="I12" s="287"/>
    </row>
    <row r="13" spans="2:9" ht="18" customHeight="1" x14ac:dyDescent="0.25">
      <c r="B13" s="132" t="s">
        <v>66</v>
      </c>
      <c r="C13" s="414"/>
      <c r="D13" s="414"/>
      <c r="E13" s="414"/>
      <c r="F13" s="414"/>
      <c r="G13" s="414"/>
      <c r="H13" s="414"/>
      <c r="I13" s="414"/>
    </row>
    <row r="14" spans="2:9" ht="35.25" customHeight="1" x14ac:dyDescent="0.2">
      <c r="B14" s="421" t="s">
        <v>164</v>
      </c>
      <c r="C14" s="421"/>
      <c r="D14" s="421"/>
      <c r="E14" s="421"/>
      <c r="F14" s="421"/>
      <c r="G14" s="421"/>
      <c r="H14" s="421"/>
      <c r="I14" s="421"/>
    </row>
    <row r="15" spans="2:9" ht="18" customHeight="1" x14ac:dyDescent="0.25">
      <c r="B15" s="34"/>
      <c r="C15" s="32" t="s">
        <v>163</v>
      </c>
      <c r="D15" s="148"/>
      <c r="E15" s="132" t="s">
        <v>90</v>
      </c>
      <c r="F15" s="34"/>
      <c r="G15" s="34"/>
      <c r="H15" s="34"/>
      <c r="I15" s="18">
        <f>D15</f>
        <v>0</v>
      </c>
    </row>
    <row r="16" spans="2:9" ht="18" customHeight="1" thickBot="1" x14ac:dyDescent="0.3">
      <c r="B16" s="145"/>
      <c r="C16" s="38" t="s">
        <v>89</v>
      </c>
      <c r="D16" s="28"/>
      <c r="E16" s="28" t="s">
        <v>213</v>
      </c>
      <c r="F16" s="28"/>
      <c r="G16" s="28"/>
      <c r="H16" s="28"/>
      <c r="I16" s="34"/>
    </row>
    <row r="17" spans="2:9" ht="18" customHeight="1" x14ac:dyDescent="0.25">
      <c r="B17" s="39"/>
      <c r="C17" s="32" t="s">
        <v>86</v>
      </c>
      <c r="D17" s="25"/>
      <c r="E17" s="132" t="s">
        <v>87</v>
      </c>
      <c r="F17" s="19">
        <f>'Travel-MCCC-Other'!F17</f>
        <v>0.65500000000000003</v>
      </c>
      <c r="G17" s="34" t="s">
        <v>88</v>
      </c>
      <c r="H17" s="40"/>
      <c r="I17" s="18">
        <f>D17*F17</f>
        <v>0</v>
      </c>
    </row>
    <row r="18" spans="2:9" ht="18" customHeight="1" x14ac:dyDescent="0.25">
      <c r="B18" s="39"/>
      <c r="C18" s="32" t="s">
        <v>137</v>
      </c>
      <c r="D18" s="148"/>
      <c r="E18" s="132" t="s">
        <v>90</v>
      </c>
      <c r="F18" s="33"/>
      <c r="G18" s="33"/>
      <c r="H18" s="40"/>
      <c r="I18" s="18">
        <f>D18</f>
        <v>0</v>
      </c>
    </row>
    <row r="19" spans="2:9" ht="18" customHeight="1" x14ac:dyDescent="0.25">
      <c r="B19" s="34"/>
      <c r="C19" s="32" t="s">
        <v>138</v>
      </c>
      <c r="D19" s="148"/>
      <c r="E19" s="416" t="s">
        <v>113</v>
      </c>
      <c r="F19" s="416"/>
      <c r="G19" s="147"/>
      <c r="H19" s="34" t="s">
        <v>67</v>
      </c>
      <c r="I19" s="18">
        <f>D19*G19</f>
        <v>0</v>
      </c>
    </row>
    <row r="20" spans="2:9" ht="18" customHeight="1" x14ac:dyDescent="0.25">
      <c r="B20" s="39"/>
      <c r="C20" s="41" t="s">
        <v>68</v>
      </c>
      <c r="D20" s="41"/>
      <c r="E20" s="31" t="s">
        <v>84</v>
      </c>
      <c r="F20" s="42" t="s">
        <v>85</v>
      </c>
      <c r="G20" s="43" t="s">
        <v>46</v>
      </c>
      <c r="H20" s="43"/>
      <c r="I20" s="34"/>
    </row>
    <row r="21" spans="2:9" ht="18" customHeight="1" x14ac:dyDescent="0.25">
      <c r="B21" s="39"/>
      <c r="C21" s="44"/>
      <c r="D21" s="44" t="s">
        <v>71</v>
      </c>
      <c r="E21" s="20">
        <f>Ctl!B16</f>
        <v>8</v>
      </c>
      <c r="F21" s="26"/>
      <c r="G21" s="21">
        <f>Ctl!C16</f>
        <v>42917</v>
      </c>
      <c r="H21" s="21"/>
      <c r="I21" s="18">
        <f>E21*F21</f>
        <v>0</v>
      </c>
    </row>
    <row r="22" spans="2:9" ht="18" customHeight="1" x14ac:dyDescent="0.25">
      <c r="B22" s="39"/>
      <c r="C22" s="44"/>
      <c r="D22" s="44" t="s">
        <v>69</v>
      </c>
      <c r="E22" s="20">
        <f>Ctl!B17</f>
        <v>11</v>
      </c>
      <c r="F22" s="27"/>
      <c r="G22" s="21">
        <f>Ctl!C17</f>
        <v>42917</v>
      </c>
      <c r="H22" s="21"/>
      <c r="I22" s="18">
        <f t="shared" ref="I22:I23" si="0">E22*F22</f>
        <v>0</v>
      </c>
    </row>
    <row r="23" spans="2:9" ht="18" customHeight="1" x14ac:dyDescent="0.25">
      <c r="B23" s="39"/>
      <c r="C23" s="44"/>
      <c r="D23" s="44" t="s">
        <v>70</v>
      </c>
      <c r="E23" s="20">
        <f>Ctl!B18</f>
        <v>20</v>
      </c>
      <c r="F23" s="27"/>
      <c r="G23" s="21">
        <f>Ctl!C18</f>
        <v>42917</v>
      </c>
      <c r="H23" s="21"/>
      <c r="I23" s="18">
        <f t="shared" si="0"/>
        <v>0</v>
      </c>
    </row>
    <row r="24" spans="2:9" ht="18" customHeight="1" x14ac:dyDescent="0.25">
      <c r="B24" s="417" t="s">
        <v>122</v>
      </c>
      <c r="C24" s="417"/>
      <c r="D24" s="414"/>
      <c r="E24" s="414"/>
      <c r="F24" s="414"/>
      <c r="G24" s="414"/>
      <c r="H24" s="34"/>
      <c r="I24" s="23"/>
    </row>
    <row r="25" spans="2:9" ht="18" customHeight="1" thickBot="1" x14ac:dyDescent="0.35">
      <c r="B25" s="34"/>
      <c r="C25" s="34"/>
      <c r="D25" s="34"/>
      <c r="E25" s="34"/>
      <c r="F25" s="34"/>
      <c r="G25" s="34"/>
      <c r="H25" s="49" t="s">
        <v>26</v>
      </c>
      <c r="I25" s="22">
        <f>SUM(I15:I24)</f>
        <v>0</v>
      </c>
    </row>
    <row r="26" spans="2:9" ht="13.2" x14ac:dyDescent="0.25">
      <c r="B26" s="34"/>
      <c r="C26" s="34"/>
      <c r="D26" s="34"/>
      <c r="E26" s="34"/>
      <c r="F26" s="34"/>
      <c r="G26" s="34"/>
      <c r="H26" s="34"/>
      <c r="I26" s="34"/>
    </row>
    <row r="27" spans="2:9" x14ac:dyDescent="0.2">
      <c r="B27" s="408" t="s">
        <v>25</v>
      </c>
      <c r="C27" s="408"/>
      <c r="D27" s="408"/>
      <c r="E27" s="408"/>
      <c r="F27" s="408"/>
      <c r="G27" s="408"/>
      <c r="H27" s="408"/>
      <c r="I27" s="408"/>
    </row>
    <row r="28" spans="2:9" ht="6" customHeight="1" thickBot="1" x14ac:dyDescent="0.25"/>
    <row r="29" spans="2:9" ht="32.25" customHeight="1" thickBot="1" x14ac:dyDescent="0.3">
      <c r="B29" s="418" t="s">
        <v>44</v>
      </c>
      <c r="C29" s="419"/>
      <c r="D29" s="419"/>
      <c r="E29" s="419"/>
      <c r="F29" s="419"/>
      <c r="G29" s="419"/>
      <c r="H29" s="419"/>
      <c r="I29" s="420"/>
    </row>
    <row r="30" spans="2:9" x14ac:dyDescent="0.2">
      <c r="B30" s="146"/>
      <c r="C30" s="146"/>
      <c r="D30" s="146"/>
      <c r="E30" s="146"/>
      <c r="F30" s="146"/>
      <c r="G30" s="146"/>
      <c r="H30" s="146"/>
      <c r="I30" s="146"/>
    </row>
    <row r="31" spans="2:9" ht="15.6" x14ac:dyDescent="0.3">
      <c r="B31" s="424" t="s">
        <v>27</v>
      </c>
      <c r="C31" s="425"/>
      <c r="D31" s="425"/>
      <c r="E31" s="425"/>
      <c r="F31" s="425"/>
      <c r="G31" s="425"/>
      <c r="H31" s="425"/>
      <c r="I31" s="425"/>
    </row>
    <row r="32" spans="2:9" ht="9.75" customHeight="1" x14ac:dyDescent="0.25">
      <c r="B32" s="46"/>
      <c r="C32" s="46"/>
      <c r="D32" s="47"/>
      <c r="H32" s="46"/>
      <c r="I32" s="46"/>
    </row>
    <row r="33" spans="2:9" ht="16.5" customHeight="1" x14ac:dyDescent="0.2">
      <c r="B33" s="570"/>
      <c r="C33" s="570"/>
      <c r="D33" s="570"/>
      <c r="G33" s="422"/>
      <c r="H33" s="422"/>
      <c r="I33" s="422"/>
    </row>
    <row r="34" spans="2:9" x14ac:dyDescent="0.2">
      <c r="B34" s="45" t="s">
        <v>195</v>
      </c>
      <c r="G34" s="407" t="s">
        <v>129</v>
      </c>
      <c r="H34" s="407"/>
      <c r="I34" s="407"/>
    </row>
    <row r="35" spans="2:9" ht="16.5" customHeight="1" x14ac:dyDescent="0.2"/>
    <row r="36" spans="2:9" ht="12" x14ac:dyDescent="0.25">
      <c r="B36" s="570"/>
      <c r="C36" s="570"/>
      <c r="D36" s="570"/>
      <c r="G36" s="423"/>
      <c r="H36" s="423"/>
      <c r="I36" s="423"/>
    </row>
    <row r="37" spans="2:9" x14ac:dyDescent="0.2">
      <c r="B37" s="45" t="s">
        <v>127</v>
      </c>
      <c r="G37" s="408" t="s">
        <v>128</v>
      </c>
      <c r="H37" s="408"/>
      <c r="I37" s="408"/>
    </row>
    <row r="38" spans="2:9" ht="12" thickBot="1" x14ac:dyDescent="0.25">
      <c r="G38" s="146"/>
      <c r="H38" s="146"/>
      <c r="I38" s="146"/>
    </row>
    <row r="39" spans="2:9" ht="14.4" thickBot="1" x14ac:dyDescent="0.3">
      <c r="B39" s="409" t="s">
        <v>92</v>
      </c>
      <c r="C39" s="410"/>
      <c r="D39" s="410"/>
      <c r="E39" s="410"/>
      <c r="F39" s="410"/>
      <c r="G39" s="410"/>
      <c r="H39" s="410"/>
      <c r="I39" s="411"/>
    </row>
    <row r="40" spans="2:9" x14ac:dyDescent="0.2">
      <c r="B40" s="406" t="s">
        <v>72</v>
      </c>
      <c r="C40" s="406"/>
      <c r="D40" s="406"/>
      <c r="E40" s="406"/>
      <c r="F40" s="406"/>
      <c r="G40" s="406"/>
      <c r="H40" s="406"/>
      <c r="I40" s="406"/>
    </row>
    <row r="41" spans="2:9" x14ac:dyDescent="0.2">
      <c r="B41" s="406" t="s">
        <v>73</v>
      </c>
      <c r="C41" s="406"/>
      <c r="D41" s="406"/>
      <c r="E41" s="406"/>
      <c r="F41" s="406"/>
      <c r="G41" s="406"/>
      <c r="H41" s="406"/>
      <c r="I41" s="406"/>
    </row>
    <row r="42" spans="2:9" ht="24" customHeight="1" x14ac:dyDescent="0.2">
      <c r="B42" s="406" t="s">
        <v>103</v>
      </c>
      <c r="C42" s="406"/>
      <c r="D42" s="406"/>
      <c r="E42" s="406"/>
      <c r="F42" s="406"/>
      <c r="G42" s="406"/>
      <c r="H42" s="406"/>
      <c r="I42" s="406"/>
    </row>
    <row r="43" spans="2:9" x14ac:dyDescent="0.2">
      <c r="B43" s="406" t="s">
        <v>74</v>
      </c>
      <c r="C43" s="406"/>
      <c r="D43" s="406"/>
      <c r="E43" s="406"/>
      <c r="F43" s="406"/>
      <c r="G43" s="406"/>
      <c r="H43" s="406"/>
      <c r="I43" s="406"/>
    </row>
    <row r="44" spans="2:9" x14ac:dyDescent="0.2">
      <c r="B44" s="406" t="s">
        <v>166</v>
      </c>
      <c r="C44" s="406"/>
      <c r="D44" s="406"/>
      <c r="E44" s="406"/>
      <c r="F44" s="406"/>
      <c r="G44" s="406"/>
      <c r="H44" s="406"/>
      <c r="I44" s="406"/>
    </row>
    <row r="45" spans="2:9" ht="27.75" customHeight="1" x14ac:dyDescent="0.2">
      <c r="B45" s="406" t="s">
        <v>75</v>
      </c>
      <c r="C45" s="406"/>
      <c r="D45" s="406"/>
      <c r="E45" s="406"/>
      <c r="F45" s="406"/>
      <c r="G45" s="406"/>
      <c r="H45" s="406"/>
      <c r="I45" s="406"/>
    </row>
    <row r="46" spans="2:9" x14ac:dyDescent="0.2">
      <c r="I46" s="48" t="str">
        <f>ATP!K54</f>
        <v>EFFECTIVE: FY2024</v>
      </c>
    </row>
  </sheetData>
  <sheetProtection algorithmName="SHA-512" hashValue="DntT6V7xA/7d6JSp2cnDcIbqXrFFA3jFvcvoGdsIUOZEUS/nY7jMKaPK+uYaZzUNrqMRcoS24RT5S8DWhGfGTw==" saltValue="fu0xbWRxWyDlbP/9WBVgHg==" spinCount="100000" sheet="1" objects="1" scenarios="1" selectLockedCells="1"/>
  <mergeCells count="28">
    <mergeCell ref="B42:I42"/>
    <mergeCell ref="B43:I43"/>
    <mergeCell ref="B44:I44"/>
    <mergeCell ref="B45:I45"/>
    <mergeCell ref="G36:I36"/>
    <mergeCell ref="G37:I37"/>
    <mergeCell ref="B39:I39"/>
    <mergeCell ref="B40:I40"/>
    <mergeCell ref="B41:I41"/>
    <mergeCell ref="B36:D36"/>
    <mergeCell ref="G34:I34"/>
    <mergeCell ref="C12:G12"/>
    <mergeCell ref="C13:I13"/>
    <mergeCell ref="B14:I14"/>
    <mergeCell ref="E19:F19"/>
    <mergeCell ref="B24:C24"/>
    <mergeCell ref="D24:G24"/>
    <mergeCell ref="B27:I27"/>
    <mergeCell ref="B29:I29"/>
    <mergeCell ref="B31:I31"/>
    <mergeCell ref="G33:I33"/>
    <mergeCell ref="B33:D33"/>
    <mergeCell ref="C11:G11"/>
    <mergeCell ref="B2:I2"/>
    <mergeCell ref="E4:G4"/>
    <mergeCell ref="C6:G6"/>
    <mergeCell ref="D8:G8"/>
    <mergeCell ref="C10:G10"/>
  </mergeCells>
  <pageMargins left="0.75" right="0.25" top="0.5" bottom="0" header="0" footer="0"/>
  <pageSetup scale="99"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I51"/>
  <sheetViews>
    <sheetView workbookViewId="0">
      <selection activeCell="F40" sqref="F40:I49"/>
    </sheetView>
  </sheetViews>
  <sheetFormatPr defaultColWidth="9.109375" defaultRowHeight="13.2" x14ac:dyDescent="0.25"/>
  <cols>
    <col min="1" max="1" width="9.109375" style="34"/>
    <col min="2" max="2" width="17.5546875" style="34" bestFit="1" customWidth="1"/>
    <col min="3" max="3" width="9.109375" style="34"/>
    <col min="4" max="4" width="11.33203125" style="34" customWidth="1"/>
    <col min="5" max="5" width="11.109375" style="34" customWidth="1"/>
    <col min="6" max="6" width="12.33203125" style="34" customWidth="1"/>
    <col min="7" max="7" width="13.6640625" style="34" customWidth="1"/>
    <col min="8" max="8" width="12.44140625" style="34" customWidth="1"/>
    <col min="9" max="9" width="11.109375" style="34" customWidth="1"/>
    <col min="10" max="16384" width="9.109375" style="34"/>
  </cols>
  <sheetData>
    <row r="1" spans="2:9" ht="36" customHeight="1" x14ac:dyDescent="0.5">
      <c r="B1" s="430" t="s">
        <v>0</v>
      </c>
      <c r="C1" s="430"/>
      <c r="D1" s="430"/>
      <c r="E1" s="430"/>
      <c r="F1" s="430"/>
      <c r="G1" s="430"/>
      <c r="H1" s="430"/>
      <c r="I1" s="430"/>
    </row>
    <row r="2" spans="2:9" ht="31.5" customHeight="1" x14ac:dyDescent="0.4">
      <c r="B2" s="431" t="str">
        <f>CONCATENATE("FY",Ctl!B3,": TRAVEL ADVANCE REQUEST")</f>
        <v>FY2024: TRAVEL ADVANCE REQUEST</v>
      </c>
      <c r="C2" s="431"/>
      <c r="D2" s="431"/>
      <c r="E2" s="431"/>
      <c r="F2" s="431"/>
      <c r="G2" s="431"/>
      <c r="H2" s="431"/>
      <c r="I2" s="431"/>
    </row>
    <row r="3" spans="2:9" ht="13.8" thickBot="1" x14ac:dyDescent="0.3">
      <c r="B3" s="37"/>
      <c r="C3" s="37"/>
    </row>
    <row r="4" spans="2:9" ht="12.75" customHeight="1" x14ac:dyDescent="0.25">
      <c r="B4" s="111"/>
      <c r="C4" s="112"/>
      <c r="D4" s="113"/>
      <c r="E4" s="113"/>
      <c r="F4" s="113"/>
      <c r="G4" s="113"/>
      <c r="H4" s="113"/>
      <c r="I4" s="114"/>
    </row>
    <row r="5" spans="2:9" ht="42.75" customHeight="1" x14ac:dyDescent="0.25">
      <c r="B5" s="427" t="s">
        <v>114</v>
      </c>
      <c r="C5" s="428"/>
      <c r="D5" s="428"/>
      <c r="E5" s="428"/>
      <c r="F5" s="428"/>
      <c r="G5" s="428"/>
      <c r="H5" s="428"/>
      <c r="I5" s="429"/>
    </row>
    <row r="6" spans="2:9" ht="12.75" customHeight="1" thickBot="1" x14ac:dyDescent="0.3">
      <c r="B6" s="115"/>
      <c r="C6" s="116"/>
      <c r="D6" s="28"/>
      <c r="E6" s="28"/>
      <c r="F6" s="28"/>
      <c r="G6" s="28"/>
      <c r="H6" s="28"/>
      <c r="I6" s="117"/>
    </row>
    <row r="7" spans="2:9" ht="12.75" customHeight="1" x14ac:dyDescent="0.25">
      <c r="B7" s="39"/>
      <c r="C7" s="39"/>
    </row>
    <row r="8" spans="2:9" ht="12.75" customHeight="1" x14ac:dyDescent="0.25">
      <c r="B8" s="39"/>
      <c r="C8" s="39"/>
    </row>
    <row r="9" spans="2:9" ht="17.399999999999999" x14ac:dyDescent="0.3">
      <c r="B9" s="34" t="s">
        <v>76</v>
      </c>
      <c r="C9" s="240"/>
      <c r="E9" s="32" t="s">
        <v>135</v>
      </c>
      <c r="F9" s="144"/>
      <c r="G9" s="34" t="s">
        <v>53</v>
      </c>
      <c r="H9" s="386"/>
      <c r="I9" s="386"/>
    </row>
    <row r="10" spans="2:9" ht="12.75" customHeight="1" x14ac:dyDescent="0.25">
      <c r="B10" s="39"/>
      <c r="C10" s="39"/>
    </row>
    <row r="11" spans="2:9" ht="17.399999999999999" x14ac:dyDescent="0.3">
      <c r="B11" s="34" t="s">
        <v>106</v>
      </c>
      <c r="C11" s="374"/>
      <c r="D11" s="374"/>
      <c r="E11" s="374"/>
      <c r="F11" s="374"/>
      <c r="G11" s="374"/>
      <c r="H11" s="34" t="s">
        <v>109</v>
      </c>
      <c r="I11" s="283"/>
    </row>
    <row r="12" spans="2:9" ht="12.75" customHeight="1" x14ac:dyDescent="0.25">
      <c r="B12" s="39"/>
      <c r="C12" s="39"/>
    </row>
    <row r="13" spans="2:9" x14ac:dyDescent="0.25">
      <c r="B13" s="118"/>
      <c r="C13" s="118"/>
      <c r="D13" s="118"/>
      <c r="E13" s="118"/>
      <c r="H13" s="118"/>
      <c r="I13" s="118"/>
    </row>
    <row r="14" spans="2:9" ht="15.6" x14ac:dyDescent="0.3">
      <c r="B14" s="34" t="s">
        <v>116</v>
      </c>
      <c r="C14" s="374"/>
      <c r="D14" s="374"/>
      <c r="E14" s="374"/>
      <c r="F14" s="374"/>
      <c r="G14" s="374"/>
      <c r="H14" s="32" t="s">
        <v>91</v>
      </c>
      <c r="I14" s="288"/>
    </row>
    <row r="15" spans="2:9" x14ac:dyDescent="0.25">
      <c r="D15" s="49"/>
    </row>
    <row r="16" spans="2:9" ht="15.6" x14ac:dyDescent="0.3">
      <c r="B16" s="132" t="s">
        <v>55</v>
      </c>
      <c r="C16" s="374"/>
      <c r="D16" s="374"/>
      <c r="E16" s="374"/>
      <c r="F16" s="374"/>
      <c r="G16" s="374"/>
      <c r="H16" s="374"/>
      <c r="I16" s="374"/>
    </row>
    <row r="17" spans="2:9" x14ac:dyDescent="0.25">
      <c r="D17" s="49"/>
      <c r="E17" s="119"/>
    </row>
    <row r="18" spans="2:9" ht="15.6" x14ac:dyDescent="0.3">
      <c r="B18" s="132" t="s">
        <v>66</v>
      </c>
      <c r="C18" s="374"/>
      <c r="D18" s="374"/>
      <c r="E18" s="374"/>
      <c r="F18" s="374"/>
      <c r="G18" s="374"/>
      <c r="H18" s="374"/>
      <c r="I18" s="374"/>
    </row>
    <row r="19" spans="2:9" x14ac:dyDescent="0.25">
      <c r="D19" s="49"/>
    </row>
    <row r="20" spans="2:9" ht="15.6" x14ac:dyDescent="0.3">
      <c r="B20" s="34" t="s">
        <v>57</v>
      </c>
      <c r="C20" s="400"/>
      <c r="D20" s="400"/>
      <c r="E20" s="39"/>
    </row>
    <row r="22" spans="2:9" ht="15.6" x14ac:dyDescent="0.3">
      <c r="B22" s="34" t="s">
        <v>58</v>
      </c>
      <c r="C22" s="400"/>
      <c r="D22" s="400"/>
    </row>
    <row r="23" spans="2:9" ht="13.5" customHeight="1" thickBot="1" x14ac:dyDescent="0.3"/>
    <row r="24" spans="2:9" ht="13.5" customHeight="1" x14ac:dyDescent="0.25">
      <c r="B24" s="120"/>
      <c r="C24" s="113"/>
      <c r="D24" s="113"/>
      <c r="E24" s="113"/>
      <c r="F24" s="113"/>
      <c r="G24" s="113"/>
      <c r="H24" s="113"/>
      <c r="I24" s="114"/>
    </row>
    <row r="25" spans="2:9" ht="15.6" x14ac:dyDescent="0.3">
      <c r="B25" s="121" t="s">
        <v>59</v>
      </c>
      <c r="C25" s="39"/>
      <c r="D25" s="404"/>
      <c r="E25" s="404"/>
      <c r="I25" s="124"/>
    </row>
    <row r="26" spans="2:9" x14ac:dyDescent="0.25">
      <c r="B26" s="121"/>
      <c r="D26" s="125" t="s">
        <v>117</v>
      </c>
      <c r="I26" s="124"/>
    </row>
    <row r="27" spans="2:9" x14ac:dyDescent="0.25">
      <c r="B27" s="122"/>
      <c r="C27" s="39"/>
      <c r="I27" s="124"/>
    </row>
    <row r="28" spans="2:9" ht="17.399999999999999" x14ac:dyDescent="0.3">
      <c r="B28" s="121" t="s">
        <v>60</v>
      </c>
      <c r="C28" s="39"/>
      <c r="D28" s="426">
        <f>D25*0.8</f>
        <v>0</v>
      </c>
      <c r="E28" s="426"/>
      <c r="I28" s="124"/>
    </row>
    <row r="29" spans="2:9" x14ac:dyDescent="0.25">
      <c r="B29" s="122"/>
      <c r="C29" s="39"/>
      <c r="D29" s="125" t="s">
        <v>23</v>
      </c>
      <c r="I29" s="124"/>
    </row>
    <row r="30" spans="2:9" ht="13.8" thickBot="1" x14ac:dyDescent="0.3">
      <c r="B30" s="123"/>
      <c r="C30" s="28"/>
      <c r="D30" s="28"/>
      <c r="E30" s="28"/>
      <c r="F30" s="28"/>
      <c r="G30" s="28"/>
      <c r="H30" s="28"/>
      <c r="I30" s="117"/>
    </row>
    <row r="31" spans="2:9" x14ac:dyDescent="0.25">
      <c r="B31" s="39"/>
      <c r="C31" s="39"/>
      <c r="E31" s="39"/>
    </row>
    <row r="32" spans="2:9" x14ac:dyDescent="0.25">
      <c r="B32" s="39"/>
      <c r="C32" s="39"/>
      <c r="E32" s="39"/>
    </row>
    <row r="33" spans="2:9" ht="13.8" x14ac:dyDescent="0.25">
      <c r="B33" s="126" t="s">
        <v>24</v>
      </c>
      <c r="C33" s="127"/>
      <c r="D33" s="127"/>
      <c r="E33" s="127"/>
      <c r="F33" s="127"/>
      <c r="G33" s="127"/>
      <c r="H33" s="127"/>
      <c r="I33" s="127"/>
    </row>
    <row r="34" spans="2:9" ht="13.8" x14ac:dyDescent="0.25">
      <c r="B34" s="126"/>
      <c r="C34" s="127"/>
      <c r="D34" s="127"/>
      <c r="E34" s="127"/>
      <c r="F34" s="127"/>
      <c r="G34" s="127"/>
      <c r="H34" s="127"/>
      <c r="I34" s="127"/>
    </row>
    <row r="36" spans="2:9" ht="15" x14ac:dyDescent="0.25">
      <c r="B36" s="432"/>
      <c r="C36" s="432"/>
      <c r="F36" s="432"/>
      <c r="G36" s="432"/>
    </row>
    <row r="37" spans="2:9" x14ac:dyDescent="0.25">
      <c r="B37" s="34" t="s">
        <v>118</v>
      </c>
      <c r="E37" s="118"/>
      <c r="F37" s="132" t="s">
        <v>120</v>
      </c>
      <c r="G37" s="132"/>
      <c r="H37" s="118"/>
      <c r="I37" s="118"/>
    </row>
    <row r="38" spans="2:9" x14ac:dyDescent="0.25">
      <c r="F38" s="132"/>
    </row>
    <row r="39" spans="2:9" x14ac:dyDescent="0.25">
      <c r="B39" s="39" t="s">
        <v>115</v>
      </c>
      <c r="C39" s="39"/>
      <c r="F39" s="34" t="s">
        <v>121</v>
      </c>
    </row>
    <row r="40" spans="2:9" ht="12.75" customHeight="1" x14ac:dyDescent="0.25">
      <c r="F40" s="433"/>
      <c r="G40" s="434"/>
      <c r="H40" s="434"/>
      <c r="I40" s="435"/>
    </row>
    <row r="41" spans="2:9" ht="12.75" customHeight="1" x14ac:dyDescent="0.25">
      <c r="B41" s="118"/>
      <c r="C41" s="118"/>
      <c r="D41" s="118"/>
      <c r="E41" s="118"/>
      <c r="F41" s="436"/>
      <c r="G41" s="437"/>
      <c r="H41" s="437"/>
      <c r="I41" s="438"/>
    </row>
    <row r="42" spans="2:9" ht="15" x14ac:dyDescent="0.25">
      <c r="B42" s="432"/>
      <c r="C42" s="432"/>
      <c r="F42" s="436"/>
      <c r="G42" s="437"/>
      <c r="H42" s="437"/>
      <c r="I42" s="438"/>
    </row>
    <row r="43" spans="2:9" ht="12.75" customHeight="1" x14ac:dyDescent="0.25">
      <c r="B43" s="34" t="s">
        <v>196</v>
      </c>
      <c r="F43" s="436"/>
      <c r="G43" s="437"/>
      <c r="H43" s="437"/>
      <c r="I43" s="438"/>
    </row>
    <row r="44" spans="2:9" ht="12.75" customHeight="1" x14ac:dyDescent="0.25">
      <c r="F44" s="436"/>
      <c r="G44" s="437"/>
      <c r="H44" s="437"/>
      <c r="I44" s="438"/>
    </row>
    <row r="45" spans="2:9" x14ac:dyDescent="0.25">
      <c r="F45" s="436"/>
      <c r="G45" s="437"/>
      <c r="H45" s="437"/>
      <c r="I45" s="438"/>
    </row>
    <row r="46" spans="2:9" ht="15" x14ac:dyDescent="0.25">
      <c r="B46" s="432"/>
      <c r="C46" s="432"/>
      <c r="F46" s="436"/>
      <c r="G46" s="437"/>
      <c r="H46" s="437"/>
      <c r="I46" s="438"/>
    </row>
    <row r="47" spans="2:9" x14ac:dyDescent="0.25">
      <c r="B47" s="34" t="s">
        <v>119</v>
      </c>
      <c r="F47" s="436"/>
      <c r="G47" s="437"/>
      <c r="H47" s="437"/>
      <c r="I47" s="438"/>
    </row>
    <row r="48" spans="2:9" x14ac:dyDescent="0.25">
      <c r="F48" s="436"/>
      <c r="G48" s="437"/>
      <c r="H48" s="437"/>
      <c r="I48" s="438"/>
    </row>
    <row r="49" spans="6:9" ht="15" customHeight="1" x14ac:dyDescent="0.25">
      <c r="F49" s="439"/>
      <c r="G49" s="440"/>
      <c r="H49" s="440"/>
      <c r="I49" s="441"/>
    </row>
    <row r="51" spans="6:9" x14ac:dyDescent="0.25">
      <c r="I51" s="49" t="str">
        <f>'Travel-AFSCME'!I46</f>
        <v>EFFECTIVE: FY2024</v>
      </c>
    </row>
  </sheetData>
  <sheetProtection algorithmName="SHA-512" hashValue="BDDBaU0vf1uliECTlDCbRJYu3yIuRD6WoA79RDgdfiwIG+4OjlRcK/Y0oh9w5iPBf7oThA84MBJZBg1r+tEEEw==" saltValue="LzN8MHARraWo42fYUhgjEw==" spinCount="100000" sheet="1" objects="1" scenarios="1" selectLockedCells="1"/>
  <mergeCells count="17">
    <mergeCell ref="B42:C42"/>
    <mergeCell ref="B46:C46"/>
    <mergeCell ref="F36:G36"/>
    <mergeCell ref="B36:C36"/>
    <mergeCell ref="F40:I49"/>
    <mergeCell ref="B1:I1"/>
    <mergeCell ref="B2:I2"/>
    <mergeCell ref="C16:I16"/>
    <mergeCell ref="C18:I18"/>
    <mergeCell ref="C11:G11"/>
    <mergeCell ref="H9:I9"/>
    <mergeCell ref="C20:D20"/>
    <mergeCell ref="C22:D22"/>
    <mergeCell ref="D25:E25"/>
    <mergeCell ref="D28:E28"/>
    <mergeCell ref="B5:I5"/>
    <mergeCell ref="C14:G14"/>
  </mergeCells>
  <phoneticPr fontId="5" type="noConversion"/>
  <printOptions horizontalCentered="1"/>
  <pageMargins left="0.25" right="0.25" top="0.75" bottom="0.5" header="0.3" footer="0.3"/>
  <pageSetup scale="93" orientation="portrait" blackAndWhite="1" r:id="rId1"/>
  <headerFooter scaleWithDoc="0"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L48"/>
  <sheetViews>
    <sheetView tabSelected="1" topLeftCell="A22" workbookViewId="0">
      <selection activeCell="J44" sqref="J44"/>
    </sheetView>
  </sheetViews>
  <sheetFormatPr defaultColWidth="9.109375" defaultRowHeight="11.4" x14ac:dyDescent="0.2"/>
  <cols>
    <col min="1" max="1" width="2.88671875" style="45" customWidth="1"/>
    <col min="2" max="2" width="9.88671875" style="45" customWidth="1"/>
    <col min="3" max="3" width="17.6640625" style="45" customWidth="1"/>
    <col min="4" max="5" width="7.6640625" style="45" customWidth="1"/>
    <col min="6" max="6" width="9.88671875" style="45" customWidth="1"/>
    <col min="7" max="7" width="11.33203125" style="45" customWidth="1"/>
    <col min="8" max="10" width="9" style="45" customWidth="1"/>
    <col min="11" max="11" width="9.88671875" style="45" customWidth="1"/>
    <col min="12" max="12" width="11.109375" style="45" customWidth="1"/>
    <col min="13" max="16384" width="9.109375" style="45"/>
  </cols>
  <sheetData>
    <row r="2" spans="2:12" s="130" customFormat="1" ht="28.2" x14ac:dyDescent="0.5">
      <c r="B2" s="430" t="s">
        <v>0</v>
      </c>
      <c r="C2" s="430"/>
      <c r="D2" s="430"/>
      <c r="E2" s="430"/>
      <c r="F2" s="430"/>
      <c r="G2" s="430"/>
      <c r="H2" s="430"/>
      <c r="I2" s="430"/>
      <c r="J2" s="430"/>
      <c r="K2" s="430"/>
      <c r="L2" s="430"/>
    </row>
    <row r="3" spans="2:12" s="130" customFormat="1" ht="36.75" customHeight="1" thickBot="1" x14ac:dyDescent="0.45">
      <c r="B3" s="466" t="str">
        <f>CONCATENATE("FY",Ctl!B3,": EXPENSE REIMBURSEMENT FORM")</f>
        <v>FY2024: EXPENSE REIMBURSEMENT FORM</v>
      </c>
      <c r="C3" s="466"/>
      <c r="D3" s="466"/>
      <c r="E3" s="466"/>
      <c r="F3" s="466"/>
      <c r="G3" s="466"/>
      <c r="H3" s="466"/>
      <c r="I3" s="466"/>
      <c r="J3" s="466"/>
      <c r="K3" s="466"/>
      <c r="L3" s="466"/>
    </row>
    <row r="4" spans="2:12" s="34" customFormat="1" ht="13.2" x14ac:dyDescent="0.25">
      <c r="B4" s="264" t="s">
        <v>132</v>
      </c>
      <c r="C4" s="265" t="s">
        <v>158</v>
      </c>
      <c r="D4" s="266"/>
      <c r="E4" s="266"/>
      <c r="F4" s="266"/>
      <c r="G4" s="266"/>
      <c r="H4" s="266"/>
      <c r="I4" s="266"/>
      <c r="J4" s="266"/>
      <c r="K4" s="266"/>
      <c r="L4" s="267"/>
    </row>
    <row r="5" spans="2:12" s="34" customFormat="1" ht="13.2" x14ac:dyDescent="0.25">
      <c r="B5" s="268" t="s">
        <v>32</v>
      </c>
      <c r="C5" s="227" t="s">
        <v>165</v>
      </c>
      <c r="D5" s="208"/>
      <c r="E5" s="208"/>
      <c r="F5" s="208"/>
      <c r="G5" s="208"/>
      <c r="H5" s="208"/>
      <c r="I5" s="208"/>
      <c r="J5" s="208"/>
      <c r="K5" s="208"/>
      <c r="L5" s="269"/>
    </row>
    <row r="6" spans="2:12" s="34" customFormat="1" ht="13.8" thickBot="1" x14ac:dyDescent="0.3">
      <c r="B6" s="270"/>
      <c r="C6" s="271"/>
      <c r="D6" s="272"/>
      <c r="E6" s="272"/>
      <c r="F6" s="272"/>
      <c r="G6" s="272"/>
      <c r="H6" s="272"/>
      <c r="I6" s="272"/>
      <c r="J6" s="272"/>
      <c r="K6" s="272"/>
      <c r="L6" s="273"/>
    </row>
    <row r="7" spans="2:12" s="34" customFormat="1" ht="13.2" x14ac:dyDescent="0.25">
      <c r="B7" s="209"/>
      <c r="C7" s="208"/>
      <c r="D7" s="208"/>
      <c r="E7" s="208"/>
      <c r="F7" s="208"/>
      <c r="G7" s="208"/>
      <c r="H7" s="208"/>
      <c r="I7" s="208"/>
      <c r="J7" s="208"/>
      <c r="K7" s="208"/>
      <c r="L7" s="208"/>
    </row>
    <row r="8" spans="2:12" ht="15.6" x14ac:dyDescent="0.3">
      <c r="B8" s="374"/>
      <c r="C8" s="374"/>
      <c r="D8" s="374"/>
      <c r="F8" s="32" t="s">
        <v>76</v>
      </c>
      <c r="G8" s="144"/>
      <c r="J8" s="32" t="s">
        <v>107</v>
      </c>
      <c r="K8" s="477"/>
      <c r="L8" s="477"/>
    </row>
    <row r="9" spans="2:12" ht="12.75" customHeight="1" x14ac:dyDescent="0.3">
      <c r="B9" s="34" t="s">
        <v>38</v>
      </c>
      <c r="C9" s="165"/>
      <c r="D9" s="165"/>
      <c r="E9" s="165"/>
      <c r="I9" s="210"/>
      <c r="J9" s="211"/>
      <c r="K9" s="211"/>
      <c r="L9" s="211"/>
    </row>
    <row r="10" spans="2:12" ht="12" customHeight="1" x14ac:dyDescent="0.3">
      <c r="B10" s="165"/>
      <c r="E10" s="165"/>
      <c r="J10" s="211"/>
      <c r="K10" s="211"/>
      <c r="L10" s="211"/>
    </row>
    <row r="11" spans="2:12" ht="15.6" x14ac:dyDescent="0.3">
      <c r="B11" s="146" t="s">
        <v>91</v>
      </c>
      <c r="C11" s="144"/>
      <c r="E11" s="32" t="s">
        <v>135</v>
      </c>
      <c r="F11" s="478"/>
      <c r="G11" s="478"/>
      <c r="H11" s="32" t="s">
        <v>180</v>
      </c>
      <c r="I11" s="144"/>
      <c r="J11" s="34"/>
      <c r="K11" s="32" t="s">
        <v>47</v>
      </c>
      <c r="L11" s="288"/>
    </row>
    <row r="12" spans="2:12" ht="12" thickBot="1" x14ac:dyDescent="0.25">
      <c r="G12" s="408"/>
      <c r="H12" s="408"/>
      <c r="I12" s="408"/>
    </row>
    <row r="13" spans="2:12" ht="16.2" thickBot="1" x14ac:dyDescent="0.3">
      <c r="B13" s="278" t="s">
        <v>176</v>
      </c>
      <c r="C13" s="247"/>
      <c r="D13" s="248"/>
      <c r="E13" s="249"/>
      <c r="F13" s="249"/>
      <c r="G13" s="248"/>
      <c r="H13" s="250"/>
      <c r="I13" s="250"/>
      <c r="J13" s="263" t="s">
        <v>191</v>
      </c>
      <c r="K13" s="263"/>
      <c r="L13" s="246"/>
    </row>
    <row r="14" spans="2:12" ht="13.2" x14ac:dyDescent="0.2">
      <c r="B14" s="279"/>
      <c r="C14" s="243"/>
      <c r="E14" s="244"/>
      <c r="F14" s="244"/>
      <c r="G14" s="280"/>
      <c r="H14" s="245"/>
      <c r="I14" s="245"/>
      <c r="J14" s="245"/>
      <c r="K14" s="245"/>
      <c r="L14" s="245"/>
    </row>
    <row r="15" spans="2:12" ht="12" customHeight="1" x14ac:dyDescent="0.2">
      <c r="B15" s="469" t="s">
        <v>35</v>
      </c>
      <c r="C15" s="471" t="s">
        <v>175</v>
      </c>
      <c r="D15" s="472"/>
      <c r="E15" s="473"/>
      <c r="F15" s="467" t="s">
        <v>179</v>
      </c>
      <c r="G15" s="479" t="s">
        <v>177</v>
      </c>
      <c r="H15" s="483" t="s">
        <v>169</v>
      </c>
      <c r="I15" s="484"/>
      <c r="J15" s="485"/>
      <c r="K15" s="481" t="s">
        <v>173</v>
      </c>
      <c r="L15" s="481" t="s">
        <v>174</v>
      </c>
    </row>
    <row r="16" spans="2:12" ht="12" x14ac:dyDescent="0.2">
      <c r="B16" s="470"/>
      <c r="C16" s="474"/>
      <c r="D16" s="475"/>
      <c r="E16" s="476"/>
      <c r="F16" s="468"/>
      <c r="G16" s="480"/>
      <c r="H16" s="242" t="s">
        <v>170</v>
      </c>
      <c r="I16" s="242" t="s">
        <v>171</v>
      </c>
      <c r="J16" s="242" t="s">
        <v>172</v>
      </c>
      <c r="K16" s="482"/>
      <c r="L16" s="482"/>
    </row>
    <row r="17" spans="2:12" ht="20.25" customHeight="1" x14ac:dyDescent="0.2">
      <c r="B17" s="230"/>
      <c r="C17" s="464" t="str">
        <f>CONCATENATE("Private Vehicle Use at"," ",'Travel-MCCC-Other'!F17*100," ","cents per mile")</f>
        <v>Private Vehicle Use at 65.5 cents per mile</v>
      </c>
      <c r="D17" s="465"/>
      <c r="E17" s="465"/>
      <c r="F17" s="281"/>
      <c r="G17" s="281"/>
      <c r="H17" s="281"/>
      <c r="I17" s="281"/>
      <c r="J17" s="281"/>
      <c r="K17" s="281"/>
      <c r="L17" s="252">
        <f>L13*Ctl!B4</f>
        <v>0</v>
      </c>
    </row>
    <row r="18" spans="2:12" ht="20.25" customHeight="1" x14ac:dyDescent="0.2">
      <c r="B18" s="230"/>
      <c r="C18" s="458"/>
      <c r="D18" s="459"/>
      <c r="E18" s="460"/>
      <c r="F18" s="251"/>
      <c r="G18" s="251"/>
      <c r="H18" s="251"/>
      <c r="I18" s="251"/>
      <c r="J18" s="251"/>
      <c r="K18" s="251"/>
      <c r="L18" s="232">
        <f t="shared" ref="L18:L34" si="0">SUM(F18:K18)</f>
        <v>0</v>
      </c>
    </row>
    <row r="19" spans="2:12" ht="20.25" customHeight="1" x14ac:dyDescent="0.2">
      <c r="B19" s="230"/>
      <c r="C19" s="458"/>
      <c r="D19" s="459"/>
      <c r="E19" s="460"/>
      <c r="F19" s="231"/>
      <c r="G19" s="231"/>
      <c r="H19" s="231"/>
      <c r="I19" s="231"/>
      <c r="J19" s="231"/>
      <c r="K19" s="231"/>
      <c r="L19" s="232">
        <f t="shared" si="0"/>
        <v>0</v>
      </c>
    </row>
    <row r="20" spans="2:12" ht="20.25" customHeight="1" x14ac:dyDescent="0.2">
      <c r="B20" s="230"/>
      <c r="C20" s="458"/>
      <c r="D20" s="459"/>
      <c r="E20" s="460"/>
      <c r="F20" s="231"/>
      <c r="G20" s="231"/>
      <c r="H20" s="231"/>
      <c r="I20" s="231"/>
      <c r="J20" s="231"/>
      <c r="K20" s="231"/>
      <c r="L20" s="232">
        <f t="shared" si="0"/>
        <v>0</v>
      </c>
    </row>
    <row r="21" spans="2:12" ht="20.25" customHeight="1" x14ac:dyDescent="0.2">
      <c r="B21" s="230"/>
      <c r="C21" s="458"/>
      <c r="D21" s="459"/>
      <c r="E21" s="460"/>
      <c r="F21" s="231"/>
      <c r="G21" s="231"/>
      <c r="H21" s="231"/>
      <c r="I21" s="231"/>
      <c r="J21" s="231"/>
      <c r="K21" s="231"/>
      <c r="L21" s="232">
        <f t="shared" si="0"/>
        <v>0</v>
      </c>
    </row>
    <row r="22" spans="2:12" ht="20.25" customHeight="1" x14ac:dyDescent="0.2">
      <c r="B22" s="230"/>
      <c r="C22" s="458"/>
      <c r="D22" s="459"/>
      <c r="E22" s="460"/>
      <c r="F22" s="231"/>
      <c r="G22" s="231"/>
      <c r="H22" s="231"/>
      <c r="I22" s="231"/>
      <c r="J22" s="231"/>
      <c r="K22" s="231"/>
      <c r="L22" s="232">
        <f t="shared" si="0"/>
        <v>0</v>
      </c>
    </row>
    <row r="23" spans="2:12" ht="20.25" customHeight="1" x14ac:dyDescent="0.2">
      <c r="B23" s="230"/>
      <c r="C23" s="458"/>
      <c r="D23" s="459"/>
      <c r="E23" s="460"/>
      <c r="F23" s="231"/>
      <c r="G23" s="231"/>
      <c r="H23" s="231"/>
      <c r="I23" s="231"/>
      <c r="J23" s="231"/>
      <c r="K23" s="231"/>
      <c r="L23" s="232">
        <f t="shared" si="0"/>
        <v>0</v>
      </c>
    </row>
    <row r="24" spans="2:12" ht="20.25" customHeight="1" x14ac:dyDescent="0.2">
      <c r="B24" s="230"/>
      <c r="C24" s="458"/>
      <c r="D24" s="459"/>
      <c r="E24" s="460"/>
      <c r="F24" s="231"/>
      <c r="G24" s="231"/>
      <c r="H24" s="231"/>
      <c r="I24" s="231"/>
      <c r="J24" s="231"/>
      <c r="K24" s="231"/>
      <c r="L24" s="232">
        <f t="shared" si="0"/>
        <v>0</v>
      </c>
    </row>
    <row r="25" spans="2:12" ht="20.25" customHeight="1" x14ac:dyDescent="0.2">
      <c r="B25" s="230"/>
      <c r="C25" s="458"/>
      <c r="D25" s="459"/>
      <c r="E25" s="460"/>
      <c r="F25" s="231"/>
      <c r="G25" s="231"/>
      <c r="H25" s="231"/>
      <c r="I25" s="231"/>
      <c r="J25" s="231"/>
      <c r="K25" s="231"/>
      <c r="L25" s="232">
        <f t="shared" si="0"/>
        <v>0</v>
      </c>
    </row>
    <row r="26" spans="2:12" ht="20.25" customHeight="1" x14ac:dyDescent="0.2">
      <c r="B26" s="230"/>
      <c r="C26" s="458"/>
      <c r="D26" s="459"/>
      <c r="E26" s="460"/>
      <c r="F26" s="231"/>
      <c r="G26" s="231"/>
      <c r="H26" s="231"/>
      <c r="I26" s="231"/>
      <c r="J26" s="231"/>
      <c r="K26" s="231"/>
      <c r="L26" s="232">
        <f t="shared" si="0"/>
        <v>0</v>
      </c>
    </row>
    <row r="27" spans="2:12" ht="20.25" customHeight="1" x14ac:dyDescent="0.2">
      <c r="B27" s="230"/>
      <c r="C27" s="233"/>
      <c r="D27" s="234"/>
      <c r="E27" s="235"/>
      <c r="F27" s="231"/>
      <c r="G27" s="231"/>
      <c r="H27" s="231"/>
      <c r="I27" s="231"/>
      <c r="J27" s="231"/>
      <c r="K27" s="231"/>
      <c r="L27" s="232">
        <f t="shared" si="0"/>
        <v>0</v>
      </c>
    </row>
    <row r="28" spans="2:12" ht="20.25" customHeight="1" x14ac:dyDescent="0.2">
      <c r="B28" s="230"/>
      <c r="C28" s="233"/>
      <c r="D28" s="234"/>
      <c r="E28" s="235"/>
      <c r="F28" s="231"/>
      <c r="G28" s="231"/>
      <c r="H28" s="231"/>
      <c r="I28" s="231"/>
      <c r="J28" s="231"/>
      <c r="K28" s="231"/>
      <c r="L28" s="232">
        <f t="shared" si="0"/>
        <v>0</v>
      </c>
    </row>
    <row r="29" spans="2:12" ht="20.25" customHeight="1" x14ac:dyDescent="0.2">
      <c r="B29" s="230"/>
      <c r="C29" s="233"/>
      <c r="D29" s="234"/>
      <c r="E29" s="235"/>
      <c r="F29" s="231"/>
      <c r="G29" s="231"/>
      <c r="H29" s="231"/>
      <c r="I29" s="231"/>
      <c r="J29" s="231"/>
      <c r="K29" s="231"/>
      <c r="L29" s="232">
        <f t="shared" si="0"/>
        <v>0</v>
      </c>
    </row>
    <row r="30" spans="2:12" ht="20.25" customHeight="1" x14ac:dyDescent="0.2">
      <c r="B30" s="230"/>
      <c r="C30" s="233"/>
      <c r="D30" s="234"/>
      <c r="E30" s="235"/>
      <c r="F30" s="231"/>
      <c r="G30" s="231"/>
      <c r="H30" s="231"/>
      <c r="I30" s="231"/>
      <c r="J30" s="231"/>
      <c r="K30" s="231"/>
      <c r="L30" s="232">
        <f t="shared" si="0"/>
        <v>0</v>
      </c>
    </row>
    <row r="31" spans="2:12" ht="20.25" customHeight="1" x14ac:dyDescent="0.2">
      <c r="B31" s="230"/>
      <c r="C31" s="233"/>
      <c r="D31" s="234"/>
      <c r="E31" s="235"/>
      <c r="F31" s="231"/>
      <c r="G31" s="231"/>
      <c r="H31" s="231"/>
      <c r="I31" s="231"/>
      <c r="J31" s="231"/>
      <c r="K31" s="231"/>
      <c r="L31" s="232">
        <f t="shared" si="0"/>
        <v>0</v>
      </c>
    </row>
    <row r="32" spans="2:12" ht="20.25" customHeight="1" x14ac:dyDescent="0.2">
      <c r="B32" s="230"/>
      <c r="C32" s="233"/>
      <c r="D32" s="234"/>
      <c r="E32" s="235"/>
      <c r="F32" s="231"/>
      <c r="G32" s="231"/>
      <c r="H32" s="231"/>
      <c r="I32" s="231"/>
      <c r="J32" s="231"/>
      <c r="K32" s="231"/>
      <c r="L32" s="232">
        <f t="shared" si="0"/>
        <v>0</v>
      </c>
    </row>
    <row r="33" spans="2:12" ht="20.25" customHeight="1" x14ac:dyDescent="0.2">
      <c r="B33" s="230"/>
      <c r="C33" s="458"/>
      <c r="D33" s="459"/>
      <c r="E33" s="460"/>
      <c r="F33" s="231"/>
      <c r="G33" s="231"/>
      <c r="H33" s="231"/>
      <c r="I33" s="231"/>
      <c r="J33" s="231"/>
      <c r="K33" s="231"/>
      <c r="L33" s="232">
        <f t="shared" si="0"/>
        <v>0</v>
      </c>
    </row>
    <row r="34" spans="2:12" ht="20.25" customHeight="1" thickBot="1" x14ac:dyDescent="0.25">
      <c r="B34" s="241"/>
      <c r="C34" s="461"/>
      <c r="D34" s="462"/>
      <c r="E34" s="463"/>
      <c r="F34" s="236"/>
      <c r="G34" s="236"/>
      <c r="H34" s="236"/>
      <c r="I34" s="236"/>
      <c r="J34" s="236"/>
      <c r="K34" s="236"/>
      <c r="L34" s="237">
        <f t="shared" si="0"/>
        <v>0</v>
      </c>
    </row>
    <row r="35" spans="2:12" ht="21.75" customHeight="1" thickBot="1" x14ac:dyDescent="0.3">
      <c r="B35" s="256" t="s">
        <v>178</v>
      </c>
      <c r="C35" s="253"/>
      <c r="D35" s="254"/>
      <c r="E35" s="255"/>
      <c r="F35" s="261">
        <f t="shared" ref="F35:K35" si="1">SUM(F17:F34)</f>
        <v>0</v>
      </c>
      <c r="G35" s="261">
        <f t="shared" si="1"/>
        <v>0</v>
      </c>
      <c r="H35" s="261">
        <f t="shared" si="1"/>
        <v>0</v>
      </c>
      <c r="I35" s="261">
        <f t="shared" si="1"/>
        <v>0</v>
      </c>
      <c r="J35" s="261">
        <f t="shared" si="1"/>
        <v>0</v>
      </c>
      <c r="K35" s="261">
        <f t="shared" si="1"/>
        <v>0</v>
      </c>
      <c r="L35" s="262">
        <f>SUM(L17:L34)</f>
        <v>0</v>
      </c>
    </row>
    <row r="36" spans="2:12" ht="12" thickBot="1" x14ac:dyDescent="0.25"/>
    <row r="37" spans="2:12" s="34" customFormat="1" ht="14.4" thickBot="1" x14ac:dyDescent="0.3">
      <c r="B37" s="258" t="s">
        <v>184</v>
      </c>
      <c r="C37" s="259"/>
      <c r="D37" s="259"/>
      <c r="E37" s="260" t="s">
        <v>181</v>
      </c>
      <c r="F37" s="276"/>
      <c r="G37" s="260" t="s">
        <v>182</v>
      </c>
      <c r="H37" s="277"/>
      <c r="I37" s="259"/>
      <c r="J37" s="259"/>
      <c r="K37" s="260" t="s">
        <v>183</v>
      </c>
      <c r="L37" s="257"/>
    </row>
    <row r="38" spans="2:12" ht="12" thickBot="1" x14ac:dyDescent="0.25"/>
    <row r="39" spans="2:12" ht="12.75" customHeight="1" x14ac:dyDescent="0.2">
      <c r="B39" s="213"/>
      <c r="C39" s="212"/>
      <c r="D39" s="212"/>
      <c r="E39" s="212"/>
      <c r="F39" s="212"/>
      <c r="G39" s="214"/>
      <c r="I39" s="444" t="str">
        <f>IF(L39&lt;0,"Amount Payable to RCC by Employee","Amount Payable to Employee (Prepare ATP)")</f>
        <v>Amount Payable to Employee (Prepare ATP)</v>
      </c>
      <c r="J39" s="445"/>
      <c r="K39" s="445"/>
      <c r="L39" s="442">
        <f>L35-L37</f>
        <v>0</v>
      </c>
    </row>
    <row r="40" spans="2:12" ht="13.5" customHeight="1" thickBot="1" x14ac:dyDescent="0.25">
      <c r="B40" s="215" t="s">
        <v>41</v>
      </c>
      <c r="C40" s="200"/>
      <c r="D40" s="200"/>
      <c r="E40" s="200"/>
      <c r="F40" s="200"/>
      <c r="G40" s="178"/>
      <c r="I40" s="446"/>
      <c r="J40" s="447"/>
      <c r="K40" s="447"/>
      <c r="L40" s="443"/>
    </row>
    <row r="41" spans="2:12" x14ac:dyDescent="0.2">
      <c r="B41" s="215" t="s">
        <v>45</v>
      </c>
      <c r="C41" s="200"/>
      <c r="D41" s="200"/>
      <c r="E41" s="200"/>
      <c r="F41" s="200"/>
      <c r="G41" s="178"/>
    </row>
    <row r="42" spans="2:12" ht="12" x14ac:dyDescent="0.25">
      <c r="B42" s="215" t="s">
        <v>42</v>
      </c>
      <c r="C42" s="200"/>
      <c r="D42" s="200"/>
      <c r="E42" s="200"/>
      <c r="F42" s="200"/>
      <c r="G42" s="178"/>
      <c r="I42" s="180"/>
    </row>
    <row r="43" spans="2:12" ht="12" x14ac:dyDescent="0.25">
      <c r="B43" s="215" t="s">
        <v>43</v>
      </c>
      <c r="C43" s="200"/>
      <c r="D43" s="200"/>
      <c r="E43" s="200"/>
      <c r="F43" s="200"/>
      <c r="G43" s="178"/>
      <c r="I43" s="180"/>
    </row>
    <row r="44" spans="2:12" ht="12.75" customHeight="1" x14ac:dyDescent="0.25">
      <c r="B44" s="456" t="s">
        <v>39</v>
      </c>
      <c r="C44" s="448"/>
      <c r="D44" s="448"/>
      <c r="E44" s="454" t="s">
        <v>22</v>
      </c>
      <c r="F44" s="450"/>
      <c r="G44" s="451"/>
      <c r="I44" s="282"/>
      <c r="J44" s="282"/>
      <c r="K44" s="282"/>
      <c r="L44" s="282"/>
    </row>
    <row r="45" spans="2:12" ht="12.75" customHeight="1" x14ac:dyDescent="0.25">
      <c r="B45" s="456"/>
      <c r="C45" s="449"/>
      <c r="D45" s="449"/>
      <c r="E45" s="455"/>
      <c r="F45" s="452"/>
      <c r="G45" s="453"/>
      <c r="I45" s="282"/>
      <c r="J45" s="282"/>
      <c r="K45" s="282"/>
      <c r="L45" s="282"/>
    </row>
    <row r="46" spans="2:12" ht="12.6" thickBot="1" x14ac:dyDescent="0.3">
      <c r="B46" s="198"/>
      <c r="C46" s="457" t="s">
        <v>40</v>
      </c>
      <c r="D46" s="457"/>
      <c r="E46" s="457"/>
      <c r="F46" s="199"/>
      <c r="G46" s="216"/>
      <c r="I46" s="180"/>
      <c r="J46" s="180"/>
      <c r="K46" s="180"/>
      <c r="L46" s="180"/>
    </row>
    <row r="47" spans="2:12" x14ac:dyDescent="0.2">
      <c r="B47" s="217"/>
      <c r="L47" s="217"/>
    </row>
    <row r="48" spans="2:12" ht="12.75" customHeight="1" x14ac:dyDescent="0.25">
      <c r="J48" s="180"/>
      <c r="K48" s="180"/>
      <c r="L48" s="218" t="str">
        <f>'Travel Adv Request'!I51</f>
        <v>EFFECTIVE: FY2024</v>
      </c>
    </row>
  </sheetData>
  <sheetProtection algorithmName="SHA-512" hashValue="KJs8X+p2btevqAAwEyuLdratCBoSSCXZs4j7TT3aghkmNAcP4r7PTzTQcg9fzexdLNAGVgnmhmcwqOKPVHMOqw==" saltValue="7V59jkNwKp3mIcWlkOiVCg==" spinCount="100000" sheet="1" objects="1" scenarios="1" selectLockedCells="1"/>
  <mergeCells count="32">
    <mergeCell ref="B8:D8"/>
    <mergeCell ref="C17:E17"/>
    <mergeCell ref="C18:E18"/>
    <mergeCell ref="C19:E19"/>
    <mergeCell ref="B2:L2"/>
    <mergeCell ref="B3:L3"/>
    <mergeCell ref="G12:I12"/>
    <mergeCell ref="F15:F16"/>
    <mergeCell ref="B15:B16"/>
    <mergeCell ref="C15:E16"/>
    <mergeCell ref="K8:L8"/>
    <mergeCell ref="F11:G11"/>
    <mergeCell ref="G15:G16"/>
    <mergeCell ref="K15:K16"/>
    <mergeCell ref="L15:L16"/>
    <mergeCell ref="H15:J15"/>
    <mergeCell ref="B44:B45"/>
    <mergeCell ref="C46:E46"/>
    <mergeCell ref="C20:E20"/>
    <mergeCell ref="C21:E21"/>
    <mergeCell ref="C22:E22"/>
    <mergeCell ref="C23:E23"/>
    <mergeCell ref="C24:E24"/>
    <mergeCell ref="C25:E25"/>
    <mergeCell ref="C26:E26"/>
    <mergeCell ref="C33:E33"/>
    <mergeCell ref="C34:E34"/>
    <mergeCell ref="L39:L40"/>
    <mergeCell ref="I39:K40"/>
    <mergeCell ref="C44:D45"/>
    <mergeCell ref="F44:G45"/>
    <mergeCell ref="E44:E45"/>
  </mergeCells>
  <phoneticPr fontId="5" type="noConversion"/>
  <pageMargins left="0.25" right="0.25" top="0.75" bottom="0.75" header="0.25" footer="0.5"/>
  <pageSetup scale="87"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J48"/>
  <sheetViews>
    <sheetView topLeftCell="A10" workbookViewId="0">
      <selection activeCell="C14" sqref="C14"/>
    </sheetView>
  </sheetViews>
  <sheetFormatPr defaultColWidth="9.109375" defaultRowHeight="11.4" x14ac:dyDescent="0.2"/>
  <cols>
    <col min="1" max="1" width="4.109375" style="45" customWidth="1"/>
    <col min="2" max="2" width="7.88671875" style="45" customWidth="1"/>
    <col min="3" max="3" width="6.44140625" style="45" customWidth="1"/>
    <col min="4" max="4" width="28.33203125" style="45" bestFit="1" customWidth="1"/>
    <col min="5" max="5" width="12.44140625" style="45" customWidth="1"/>
    <col min="6" max="6" width="3.44140625" style="45" customWidth="1"/>
    <col min="7" max="7" width="7.88671875" style="45" customWidth="1"/>
    <col min="8" max="8" width="5.6640625" style="45" customWidth="1"/>
    <col min="9" max="9" width="28.33203125" style="45" bestFit="1" customWidth="1"/>
    <col min="10" max="10" width="12.44140625" style="45" bestFit="1" customWidth="1"/>
    <col min="11" max="16384" width="9.109375" style="45"/>
  </cols>
  <sheetData>
    <row r="2" spans="2:10" s="130" customFormat="1" ht="28.2" x14ac:dyDescent="0.5">
      <c r="B2" s="430" t="s">
        <v>0</v>
      </c>
      <c r="C2" s="430"/>
      <c r="D2" s="430"/>
      <c r="E2" s="430"/>
      <c r="F2" s="430"/>
      <c r="G2" s="430"/>
      <c r="H2" s="430"/>
      <c r="I2" s="430"/>
      <c r="J2" s="430"/>
    </row>
    <row r="3" spans="2:10" s="130" customFormat="1" ht="36.75" customHeight="1" x14ac:dyDescent="0.4">
      <c r="B3" s="495" t="str">
        <f>CONCATENATE("FY",Encumb!A2,": BUDGET CHANGE REQUEST/AUTHORIZATION")</f>
        <v>FY: BUDGET CHANGE REQUEST/AUTHORIZATION</v>
      </c>
      <c r="C3" s="495"/>
      <c r="D3" s="495"/>
      <c r="E3" s="495"/>
      <c r="F3" s="495"/>
      <c r="G3" s="495"/>
      <c r="H3" s="495"/>
      <c r="I3" s="495"/>
      <c r="J3" s="495"/>
    </row>
    <row r="4" spans="2:10" ht="19.5" customHeight="1" x14ac:dyDescent="0.25">
      <c r="B4" s="152" t="s">
        <v>132</v>
      </c>
      <c r="C4" s="153" t="s">
        <v>30</v>
      </c>
      <c r="D4" s="153"/>
      <c r="E4" s="153"/>
      <c r="F4" s="153"/>
      <c r="G4" s="153"/>
      <c r="H4" s="153"/>
      <c r="I4" s="153"/>
      <c r="J4" s="154"/>
    </row>
    <row r="5" spans="2:10" x14ac:dyDescent="0.2">
      <c r="B5" s="155" t="s">
        <v>32</v>
      </c>
      <c r="C5" s="45" t="s">
        <v>37</v>
      </c>
      <c r="J5" s="156"/>
    </row>
    <row r="6" spans="2:10" x14ac:dyDescent="0.2">
      <c r="B6" s="155" t="s">
        <v>32</v>
      </c>
      <c r="C6" s="45" t="s">
        <v>36</v>
      </c>
      <c r="J6" s="156"/>
    </row>
    <row r="7" spans="2:10" x14ac:dyDescent="0.2">
      <c r="B7" s="155" t="s">
        <v>32</v>
      </c>
      <c r="C7" s="45" t="s">
        <v>31</v>
      </c>
      <c r="J7" s="156"/>
    </row>
    <row r="8" spans="2:10" ht="1.5" customHeight="1" x14ac:dyDescent="0.2">
      <c r="B8" s="157"/>
      <c r="C8" s="158"/>
      <c r="D8" s="158"/>
      <c r="E8" s="158"/>
      <c r="F8" s="158"/>
      <c r="G8" s="158"/>
      <c r="H8" s="158"/>
      <c r="I8" s="158"/>
      <c r="J8" s="159"/>
    </row>
    <row r="9" spans="2:10" ht="15.75" customHeight="1" thickBot="1" x14ac:dyDescent="0.25">
      <c r="B9" s="219"/>
      <c r="C9" s="219"/>
      <c r="D9" s="219"/>
      <c r="E9" s="219"/>
      <c r="F9" s="219"/>
      <c r="G9" s="219"/>
      <c r="H9" s="219"/>
      <c r="I9" s="219"/>
      <c r="J9" s="219"/>
    </row>
    <row r="10" spans="2:10" ht="10.5" customHeight="1" x14ac:dyDescent="0.2">
      <c r="B10" s="501"/>
      <c r="C10" s="502"/>
      <c r="D10" s="502"/>
      <c r="E10" s="502"/>
      <c r="F10" s="502"/>
      <c r="G10" s="502"/>
      <c r="H10" s="502"/>
      <c r="I10" s="502"/>
      <c r="J10" s="503"/>
    </row>
    <row r="11" spans="2:10" ht="15.6" x14ac:dyDescent="0.3">
      <c r="B11" s="496" t="s">
        <v>61</v>
      </c>
      <c r="C11" s="497"/>
      <c r="D11" s="497"/>
      <c r="E11" s="498"/>
      <c r="F11" s="220"/>
      <c r="G11" s="499" t="s">
        <v>62</v>
      </c>
      <c r="H11" s="497"/>
      <c r="I11" s="497"/>
      <c r="J11" s="500"/>
    </row>
    <row r="12" spans="2:10" ht="12.75" customHeight="1" x14ac:dyDescent="0.25">
      <c r="B12" s="170" t="s">
        <v>34</v>
      </c>
      <c r="C12" s="171" t="s">
        <v>131</v>
      </c>
      <c r="D12" s="504" t="s">
        <v>186</v>
      </c>
      <c r="E12" s="504" t="s">
        <v>33</v>
      </c>
      <c r="G12" s="171" t="s">
        <v>34</v>
      </c>
      <c r="H12" s="171" t="s">
        <v>131</v>
      </c>
      <c r="I12" s="504" t="s">
        <v>186</v>
      </c>
      <c r="J12" s="506" t="s">
        <v>33</v>
      </c>
    </row>
    <row r="13" spans="2:10" ht="12" x14ac:dyDescent="0.25">
      <c r="B13" s="174" t="s">
        <v>130</v>
      </c>
      <c r="C13" s="175" t="s">
        <v>185</v>
      </c>
      <c r="D13" s="505"/>
      <c r="E13" s="505"/>
      <c r="G13" s="175" t="s">
        <v>130</v>
      </c>
      <c r="H13" s="175" t="s">
        <v>185</v>
      </c>
      <c r="I13" s="505"/>
      <c r="J13" s="507"/>
    </row>
    <row r="14" spans="2:10" ht="24.75" customHeight="1" x14ac:dyDescent="0.2">
      <c r="B14" s="133"/>
      <c r="C14" s="134"/>
      <c r="D14" s="136"/>
      <c r="E14" s="274"/>
      <c r="G14" s="134"/>
      <c r="H14" s="134"/>
      <c r="I14" s="136"/>
      <c r="J14" s="275"/>
    </row>
    <row r="15" spans="2:10" ht="24.75" customHeight="1" x14ac:dyDescent="0.2">
      <c r="B15" s="133"/>
      <c r="C15" s="134"/>
      <c r="D15" s="136"/>
      <c r="E15" s="274"/>
      <c r="G15" s="134"/>
      <c r="H15" s="134"/>
      <c r="I15" s="136"/>
      <c r="J15" s="275"/>
    </row>
    <row r="16" spans="2:10" ht="24.75" customHeight="1" x14ac:dyDescent="0.2">
      <c r="B16" s="133"/>
      <c r="C16" s="134"/>
      <c r="D16" s="136"/>
      <c r="E16" s="274"/>
      <c r="G16" s="134"/>
      <c r="H16" s="134"/>
      <c r="I16" s="136"/>
      <c r="J16" s="275"/>
    </row>
    <row r="17" spans="2:10" ht="24.75" customHeight="1" x14ac:dyDescent="0.2">
      <c r="B17" s="133"/>
      <c r="C17" s="134"/>
      <c r="D17" s="136"/>
      <c r="E17" s="274"/>
      <c r="G17" s="134"/>
      <c r="H17" s="134"/>
      <c r="I17" s="136"/>
      <c r="J17" s="275"/>
    </row>
    <row r="18" spans="2:10" ht="24.75" customHeight="1" x14ac:dyDescent="0.2">
      <c r="B18" s="133"/>
      <c r="C18" s="134"/>
      <c r="D18" s="136"/>
      <c r="E18" s="274"/>
      <c r="G18" s="134"/>
      <c r="H18" s="134"/>
      <c r="I18" s="136"/>
      <c r="J18" s="275"/>
    </row>
    <row r="19" spans="2:10" ht="24.75" customHeight="1" x14ac:dyDescent="0.2">
      <c r="B19" s="133"/>
      <c r="C19" s="134"/>
      <c r="D19" s="136"/>
      <c r="E19" s="274"/>
      <c r="G19" s="134"/>
      <c r="H19" s="134"/>
      <c r="I19" s="136"/>
      <c r="J19" s="275"/>
    </row>
    <row r="20" spans="2:10" x14ac:dyDescent="0.2">
      <c r="B20" s="177"/>
      <c r="J20" s="178"/>
    </row>
    <row r="21" spans="2:10" ht="12" x14ac:dyDescent="0.25">
      <c r="B21" s="492" t="s">
        <v>63</v>
      </c>
      <c r="C21" s="493"/>
      <c r="D21" s="493"/>
      <c r="E21" s="493"/>
      <c r="F21" s="493"/>
      <c r="G21" s="493"/>
      <c r="H21" s="493"/>
      <c r="I21" s="493"/>
      <c r="J21" s="494"/>
    </row>
    <row r="22" spans="2:10" x14ac:dyDescent="0.2">
      <c r="B22" s="486"/>
      <c r="C22" s="487"/>
      <c r="D22" s="487"/>
      <c r="E22" s="487"/>
      <c r="F22" s="487"/>
      <c r="G22" s="487"/>
      <c r="H22" s="487"/>
      <c r="I22" s="487"/>
      <c r="J22" s="488"/>
    </row>
    <row r="23" spans="2:10" x14ac:dyDescent="0.2">
      <c r="B23" s="486"/>
      <c r="C23" s="487"/>
      <c r="D23" s="487"/>
      <c r="E23" s="487"/>
      <c r="F23" s="487"/>
      <c r="G23" s="487"/>
      <c r="H23" s="487"/>
      <c r="I23" s="487"/>
      <c r="J23" s="488"/>
    </row>
    <row r="24" spans="2:10" x14ac:dyDescent="0.2">
      <c r="B24" s="489"/>
      <c r="C24" s="490"/>
      <c r="D24" s="490"/>
      <c r="E24" s="490"/>
      <c r="F24" s="490"/>
      <c r="G24" s="490"/>
      <c r="H24" s="490"/>
      <c r="I24" s="490"/>
      <c r="J24" s="491"/>
    </row>
    <row r="25" spans="2:10" x14ac:dyDescent="0.2">
      <c r="B25" s="177"/>
      <c r="J25" s="178"/>
    </row>
    <row r="26" spans="2:10" ht="15.6" x14ac:dyDescent="0.3">
      <c r="B26" s="177"/>
      <c r="C26" s="210" t="s">
        <v>133</v>
      </c>
      <c r="D26" s="141"/>
      <c r="H26" s="210" t="s">
        <v>91</v>
      </c>
      <c r="I26" s="144"/>
      <c r="J26" s="178"/>
    </row>
    <row r="27" spans="2:10" ht="12.75" customHeight="1" x14ac:dyDescent="0.2">
      <c r="B27" s="221"/>
      <c r="C27" s="146"/>
      <c r="D27" s="146" t="s">
        <v>159</v>
      </c>
      <c r="E27" s="146"/>
      <c r="F27" s="146"/>
      <c r="J27" s="181"/>
    </row>
    <row r="28" spans="2:10" ht="16.2" thickBot="1" x14ac:dyDescent="0.35">
      <c r="B28" s="221"/>
      <c r="C28" s="146"/>
      <c r="D28" s="146"/>
      <c r="E28" s="146"/>
      <c r="F28" s="222" t="s">
        <v>160</v>
      </c>
      <c r="J28" s="181"/>
    </row>
    <row r="29" spans="2:10" ht="12.75" customHeight="1" x14ac:dyDescent="0.2">
      <c r="B29" s="221"/>
      <c r="C29" s="146"/>
      <c r="D29" s="146"/>
      <c r="E29" s="146"/>
      <c r="F29" s="508" t="s">
        <v>161</v>
      </c>
      <c r="G29" s="509"/>
      <c r="H29" s="509"/>
      <c r="I29" s="510"/>
      <c r="J29" s="181"/>
    </row>
    <row r="30" spans="2:10" ht="15.6" x14ac:dyDescent="0.3">
      <c r="B30" s="536"/>
      <c r="C30" s="478"/>
      <c r="D30" s="478"/>
      <c r="E30" s="146"/>
      <c r="F30" s="511"/>
      <c r="G30" s="512"/>
      <c r="H30" s="512"/>
      <c r="I30" s="513"/>
      <c r="J30" s="181"/>
    </row>
    <row r="31" spans="2:10" ht="12.75" customHeight="1" x14ac:dyDescent="0.25">
      <c r="B31" s="534" t="s">
        <v>197</v>
      </c>
      <c r="C31" s="535"/>
      <c r="D31" s="535"/>
      <c r="E31" s="146"/>
      <c r="F31" s="511"/>
      <c r="G31" s="512"/>
      <c r="H31" s="512"/>
      <c r="I31" s="513"/>
      <c r="J31" s="181"/>
    </row>
    <row r="32" spans="2:10" ht="12.75" customHeight="1" x14ac:dyDescent="0.2">
      <c r="B32" s="221"/>
      <c r="C32" s="146"/>
      <c r="D32" s="146"/>
      <c r="E32" s="146"/>
      <c r="F32" s="511"/>
      <c r="G32" s="512"/>
      <c r="H32" s="512"/>
      <c r="I32" s="513"/>
      <c r="J32" s="181"/>
    </row>
    <row r="33" spans="2:10" x14ac:dyDescent="0.2">
      <c r="B33" s="221"/>
      <c r="C33" s="146"/>
      <c r="D33" s="146"/>
      <c r="E33" s="146"/>
      <c r="F33" s="511"/>
      <c r="G33" s="512"/>
      <c r="H33" s="512"/>
      <c r="I33" s="513"/>
      <c r="J33" s="181"/>
    </row>
    <row r="34" spans="2:10" ht="15.6" x14ac:dyDescent="0.3">
      <c r="B34" s="533"/>
      <c r="C34" s="374"/>
      <c r="D34" s="374"/>
      <c r="F34" s="511"/>
      <c r="G34" s="512"/>
      <c r="H34" s="512"/>
      <c r="I34" s="513"/>
      <c r="J34" s="178"/>
    </row>
    <row r="35" spans="2:10" ht="12.75" customHeight="1" x14ac:dyDescent="0.25">
      <c r="B35" s="534" t="s">
        <v>134</v>
      </c>
      <c r="C35" s="535"/>
      <c r="D35" s="535"/>
      <c r="E35" s="182"/>
      <c r="F35" s="511"/>
      <c r="G35" s="512"/>
      <c r="H35" s="512"/>
      <c r="I35" s="513"/>
      <c r="J35" s="178"/>
    </row>
    <row r="36" spans="2:10" ht="12.75" customHeight="1" thickBot="1" x14ac:dyDescent="0.3">
      <c r="B36" s="177"/>
      <c r="C36" s="182"/>
      <c r="D36" s="182"/>
      <c r="E36" s="182"/>
      <c r="F36" s="514"/>
      <c r="G36" s="515"/>
      <c r="H36" s="515"/>
      <c r="I36" s="516"/>
      <c r="J36" s="178"/>
    </row>
    <row r="37" spans="2:10" ht="15.6" thickBot="1" x14ac:dyDescent="0.3">
      <c r="B37" s="223"/>
      <c r="C37" s="224"/>
      <c r="D37" s="224"/>
      <c r="E37" s="224"/>
      <c r="F37" s="224"/>
      <c r="G37" s="224"/>
      <c r="H37" s="224"/>
      <c r="I37" s="224"/>
      <c r="J37" s="225"/>
    </row>
    <row r="38" spans="2:10" ht="15.75" customHeight="1" thickBot="1" x14ac:dyDescent="0.25">
      <c r="B38" s="146"/>
      <c r="C38" s="146"/>
      <c r="D38" s="146"/>
      <c r="E38" s="146"/>
      <c r="F38" s="146"/>
      <c r="G38" s="146"/>
      <c r="H38" s="146"/>
      <c r="I38" s="146"/>
      <c r="J38" s="146"/>
    </row>
    <row r="39" spans="2:10" ht="21.6" thickBot="1" x14ac:dyDescent="0.45">
      <c r="B39" s="517" t="s">
        <v>153</v>
      </c>
      <c r="C39" s="518"/>
      <c r="D39" s="518"/>
      <c r="E39" s="518"/>
      <c r="F39" s="518"/>
      <c r="G39" s="518"/>
      <c r="H39" s="518"/>
      <c r="I39" s="518"/>
      <c r="J39" s="519"/>
    </row>
    <row r="40" spans="2:10" ht="21" x14ac:dyDescent="0.4">
      <c r="B40" s="190"/>
      <c r="C40" s="191"/>
      <c r="D40" s="191"/>
      <c r="E40" s="192"/>
      <c r="F40" s="192"/>
      <c r="G40" s="192"/>
      <c r="H40" s="192"/>
      <c r="I40" s="193" t="s">
        <v>189</v>
      </c>
      <c r="J40" s="194"/>
    </row>
    <row r="41" spans="2:10" ht="21" x14ac:dyDescent="0.4">
      <c r="B41" s="520"/>
      <c r="C41" s="521"/>
      <c r="D41" s="521"/>
      <c r="E41" s="146"/>
      <c r="F41" s="146"/>
      <c r="G41" s="146"/>
      <c r="H41" s="146"/>
      <c r="I41" s="528" t="s">
        <v>192</v>
      </c>
      <c r="J41" s="529"/>
    </row>
    <row r="42" spans="2:10" ht="12.75" customHeight="1" x14ac:dyDescent="0.25">
      <c r="B42" s="187" t="s">
        <v>154</v>
      </c>
      <c r="I42" s="530"/>
      <c r="J42" s="531"/>
    </row>
    <row r="43" spans="2:10" ht="12.75" customHeight="1" x14ac:dyDescent="0.25">
      <c r="B43" s="187"/>
      <c r="I43" s="522"/>
      <c r="J43" s="523"/>
    </row>
    <row r="44" spans="2:10" ht="12.75" customHeight="1" x14ac:dyDescent="0.2">
      <c r="B44" s="177"/>
      <c r="E44" s="422"/>
      <c r="F44" s="422"/>
      <c r="G44" s="422"/>
      <c r="H44" s="532"/>
      <c r="I44" s="524"/>
      <c r="J44" s="525"/>
    </row>
    <row r="45" spans="2:10" ht="12.75" customHeight="1" x14ac:dyDescent="0.25">
      <c r="B45" s="177"/>
      <c r="E45" s="180" t="s">
        <v>162</v>
      </c>
      <c r="F45" s="180"/>
      <c r="H45" s="180"/>
      <c r="I45" s="524"/>
      <c r="J45" s="525"/>
    </row>
    <row r="46" spans="2:10" ht="13.5" customHeight="1" thickBot="1" x14ac:dyDescent="0.25">
      <c r="B46" s="198"/>
      <c r="C46" s="199"/>
      <c r="D46" s="199"/>
      <c r="E46" s="199"/>
      <c r="F46" s="199"/>
      <c r="G46" s="199"/>
      <c r="H46" s="199"/>
      <c r="I46" s="526"/>
      <c r="J46" s="527"/>
    </row>
    <row r="47" spans="2:10" x14ac:dyDescent="0.2">
      <c r="B47" s="226"/>
      <c r="C47" s="226"/>
      <c r="D47" s="226"/>
      <c r="E47" s="226"/>
      <c r="F47" s="226"/>
      <c r="G47" s="226"/>
      <c r="H47" s="226"/>
      <c r="I47" s="226"/>
      <c r="J47" s="226"/>
    </row>
    <row r="48" spans="2:10" ht="12.75" customHeight="1" x14ac:dyDescent="0.2">
      <c r="I48" s="200"/>
      <c r="J48" s="48" t="str">
        <f>'Expense Reimb Form'!L48</f>
        <v>EFFECTIVE: FY2024</v>
      </c>
    </row>
  </sheetData>
  <sheetProtection algorithmName="SHA-512" hashValue="Y8r86Fwwu6F9WcKu+bnqBGfvQJhUynEzx/zXj5vBUrhKUt5IpJBENrNr44NAQI5VA6uVuhG1+K9oh7WxSZhbTg==" saltValue="L99N4CcXNFa+cibZogceQg==" spinCount="100000" sheet="1" objects="1" scenarios="1"/>
  <mergeCells count="21">
    <mergeCell ref="F29:I36"/>
    <mergeCell ref="B39:J39"/>
    <mergeCell ref="B41:D41"/>
    <mergeCell ref="I43:J46"/>
    <mergeCell ref="I41:J42"/>
    <mergeCell ref="E44:H44"/>
    <mergeCell ref="B34:D34"/>
    <mergeCell ref="B35:D35"/>
    <mergeCell ref="B30:D30"/>
    <mergeCell ref="B31:D31"/>
    <mergeCell ref="B22:J24"/>
    <mergeCell ref="B21:J21"/>
    <mergeCell ref="B2:J2"/>
    <mergeCell ref="B3:J3"/>
    <mergeCell ref="B11:E11"/>
    <mergeCell ref="G11:J11"/>
    <mergeCell ref="B10:J10"/>
    <mergeCell ref="D12:D13"/>
    <mergeCell ref="E12:E13"/>
    <mergeCell ref="I12:I13"/>
    <mergeCell ref="J12:J13"/>
  </mergeCells>
  <phoneticPr fontId="5" type="noConversion"/>
  <pageMargins left="0.25" right="0.25" top="0.25" bottom="0.25" header="0.5" footer="0.5"/>
  <pageSetup scale="98"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2:K56"/>
  <sheetViews>
    <sheetView workbookViewId="0">
      <selection activeCell="I20" sqref="I20"/>
    </sheetView>
  </sheetViews>
  <sheetFormatPr defaultColWidth="9.109375" defaultRowHeight="11.4" x14ac:dyDescent="0.2"/>
  <cols>
    <col min="1" max="1" width="4.109375" style="45" customWidth="1"/>
    <col min="2" max="2" width="7.88671875" style="45" customWidth="1"/>
    <col min="3" max="3" width="6.44140625" style="45" customWidth="1"/>
    <col min="4" max="4" width="23.88671875" style="45" customWidth="1"/>
    <col min="5" max="5" width="10" style="45" customWidth="1"/>
    <col min="6" max="6" width="10.6640625" style="45" customWidth="1"/>
    <col min="7" max="7" width="10" style="45" customWidth="1"/>
    <col min="8" max="8" width="10.5546875" style="45" customWidth="1"/>
    <col min="9" max="9" width="10.6640625" style="45" customWidth="1"/>
    <col min="10" max="10" width="10" style="45" customWidth="1"/>
    <col min="11" max="11" width="10" style="45" bestFit="1" customWidth="1"/>
    <col min="12" max="16384" width="9.109375" style="45"/>
  </cols>
  <sheetData>
    <row r="2" spans="2:11" s="130" customFormat="1" ht="28.2" x14ac:dyDescent="0.5">
      <c r="B2" s="430" t="s">
        <v>0</v>
      </c>
      <c r="C2" s="430"/>
      <c r="D2" s="430"/>
      <c r="E2" s="430"/>
      <c r="F2" s="430"/>
      <c r="G2" s="430"/>
      <c r="H2" s="430"/>
      <c r="I2" s="430"/>
      <c r="J2" s="430"/>
      <c r="K2" s="430"/>
    </row>
    <row r="3" spans="2:11" s="130" customFormat="1" ht="36.75" customHeight="1" x14ac:dyDescent="0.4">
      <c r="B3" s="495" t="str">
        <f>CONCATENATE("FY",Encumb!A2,": BUDGET INCREASE AUTHORIZATION")</f>
        <v>FY: BUDGET INCREASE AUTHORIZATION</v>
      </c>
      <c r="C3" s="495"/>
      <c r="D3" s="495"/>
      <c r="E3" s="495"/>
      <c r="F3" s="495"/>
      <c r="G3" s="495"/>
      <c r="H3" s="495"/>
      <c r="I3" s="495"/>
      <c r="J3" s="495"/>
      <c r="K3" s="495"/>
    </row>
    <row r="4" spans="2:11" ht="19.5" customHeight="1" x14ac:dyDescent="0.25">
      <c r="B4" s="152" t="s">
        <v>132</v>
      </c>
      <c r="C4" s="153" t="s">
        <v>30</v>
      </c>
      <c r="D4" s="153"/>
      <c r="E4" s="153"/>
      <c r="F4" s="153"/>
      <c r="G4" s="153"/>
      <c r="H4" s="153"/>
      <c r="I4" s="153"/>
      <c r="J4" s="153"/>
      <c r="K4" s="154"/>
    </row>
    <row r="5" spans="2:11" x14ac:dyDescent="0.2">
      <c r="B5" s="155" t="s">
        <v>32</v>
      </c>
      <c r="C5" s="45" t="s">
        <v>139</v>
      </c>
      <c r="K5" s="156"/>
    </row>
    <row r="6" spans="2:11" x14ac:dyDescent="0.2">
      <c r="B6" s="155" t="s">
        <v>32</v>
      </c>
      <c r="C6" s="45" t="s">
        <v>37</v>
      </c>
      <c r="K6" s="156"/>
    </row>
    <row r="7" spans="2:11" x14ac:dyDescent="0.2">
      <c r="B7" s="155" t="s">
        <v>32</v>
      </c>
      <c r="C7" s="45" t="s">
        <v>36</v>
      </c>
      <c r="K7" s="156"/>
    </row>
    <row r="8" spans="2:11" x14ac:dyDescent="0.2">
      <c r="B8" s="155" t="s">
        <v>32</v>
      </c>
      <c r="C8" s="45" t="s">
        <v>31</v>
      </c>
      <c r="K8" s="156"/>
    </row>
    <row r="9" spans="2:11" ht="1.5" customHeight="1" x14ac:dyDescent="0.2">
      <c r="B9" s="157"/>
      <c r="C9" s="158"/>
      <c r="D9" s="158"/>
      <c r="E9" s="158"/>
      <c r="F9" s="158"/>
      <c r="G9" s="158"/>
      <c r="H9" s="158"/>
      <c r="I9" s="158"/>
      <c r="J9" s="158"/>
      <c r="K9" s="159"/>
    </row>
    <row r="10" spans="2:11" ht="15.75" customHeight="1" thickBot="1" x14ac:dyDescent="0.25">
      <c r="B10" s="160"/>
      <c r="C10" s="160"/>
      <c r="D10" s="160"/>
      <c r="E10" s="160"/>
      <c r="F10" s="160"/>
      <c r="G10" s="160"/>
      <c r="H10" s="160"/>
      <c r="I10" s="160"/>
      <c r="J10" s="160"/>
      <c r="K10" s="160"/>
    </row>
    <row r="11" spans="2:11" ht="15.6" x14ac:dyDescent="0.3">
      <c r="B11" s="161" t="s">
        <v>187</v>
      </c>
      <c r="C11" s="162"/>
      <c r="D11" s="162"/>
      <c r="E11" s="537"/>
      <c r="F11" s="537"/>
      <c r="G11" s="537"/>
      <c r="H11" s="162"/>
      <c r="I11" s="162"/>
      <c r="J11" s="162"/>
      <c r="K11" s="163"/>
    </row>
    <row r="12" spans="2:11" ht="15.6" x14ac:dyDescent="0.3">
      <c r="B12" s="164"/>
      <c r="C12" s="165"/>
      <c r="D12" s="166"/>
      <c r="E12" s="167"/>
      <c r="F12" s="168"/>
      <c r="G12" s="168"/>
      <c r="H12" s="166"/>
      <c r="I12" s="165"/>
      <c r="J12" s="165"/>
      <c r="K12" s="169"/>
    </row>
    <row r="13" spans="2:11" ht="12.75" customHeight="1" x14ac:dyDescent="0.25">
      <c r="B13" s="170" t="s">
        <v>34</v>
      </c>
      <c r="C13" s="171" t="s">
        <v>131</v>
      </c>
      <c r="D13" s="504" t="s">
        <v>186</v>
      </c>
      <c r="E13" s="172" t="s">
        <v>140</v>
      </c>
      <c r="F13" s="172" t="s">
        <v>141</v>
      </c>
      <c r="G13" s="172" t="s">
        <v>142</v>
      </c>
      <c r="H13" s="172" t="s">
        <v>143</v>
      </c>
      <c r="I13" s="171" t="s">
        <v>144</v>
      </c>
      <c r="J13" s="171" t="s">
        <v>145</v>
      </c>
      <c r="K13" s="173" t="s">
        <v>146</v>
      </c>
    </row>
    <row r="14" spans="2:11" ht="12" x14ac:dyDescent="0.25">
      <c r="B14" s="174" t="s">
        <v>130</v>
      </c>
      <c r="C14" s="175" t="s">
        <v>185</v>
      </c>
      <c r="D14" s="505"/>
      <c r="E14" s="175" t="s">
        <v>147</v>
      </c>
      <c r="F14" s="175" t="s">
        <v>148</v>
      </c>
      <c r="G14" s="175" t="s">
        <v>149</v>
      </c>
      <c r="H14" s="175" t="s">
        <v>147</v>
      </c>
      <c r="I14" s="175" t="s">
        <v>148</v>
      </c>
      <c r="J14" s="175" t="s">
        <v>147</v>
      </c>
      <c r="K14" s="176" t="s">
        <v>147</v>
      </c>
    </row>
    <row r="15" spans="2:11" ht="24.75" customHeight="1" x14ac:dyDescent="0.25">
      <c r="B15" s="133"/>
      <c r="C15" s="134"/>
      <c r="D15" s="136"/>
      <c r="E15" s="135"/>
      <c r="F15" s="135"/>
      <c r="G15" s="135"/>
      <c r="H15" s="149" t="str">
        <f>IF(B15="","",E15-F15-G15)</f>
        <v/>
      </c>
      <c r="I15" s="135"/>
      <c r="J15" s="150" t="str">
        <f>IF(H15="","",IF(H15&lt;0,I15-H15,I15-H15))</f>
        <v/>
      </c>
      <c r="K15" s="151" t="str">
        <f>IF(J15="","",E15+J15)</f>
        <v/>
      </c>
    </row>
    <row r="16" spans="2:11" ht="24.75" customHeight="1" x14ac:dyDescent="0.25">
      <c r="B16" s="133"/>
      <c r="C16" s="134"/>
      <c r="D16" s="136"/>
      <c r="E16" s="135"/>
      <c r="F16" s="135"/>
      <c r="G16" s="135"/>
      <c r="H16" s="149" t="str">
        <f t="shared" ref="H16:H20" si="0">IF(B16="","",E16-F16-G16)</f>
        <v/>
      </c>
      <c r="I16" s="135"/>
      <c r="J16" s="150" t="str">
        <f t="shared" ref="J16:J20" si="1">IF(H16="","",IF(H16&lt;0,I16-H16,I16-H16))</f>
        <v/>
      </c>
      <c r="K16" s="151" t="str">
        <f t="shared" ref="K16:K20" si="2">IF(J16="","",E16+J16)</f>
        <v/>
      </c>
    </row>
    <row r="17" spans="2:11" ht="24.75" customHeight="1" x14ac:dyDescent="0.25">
      <c r="B17" s="133"/>
      <c r="C17" s="134"/>
      <c r="D17" s="136"/>
      <c r="E17" s="135"/>
      <c r="F17" s="135"/>
      <c r="G17" s="135"/>
      <c r="H17" s="149" t="str">
        <f t="shared" si="0"/>
        <v/>
      </c>
      <c r="I17" s="135"/>
      <c r="J17" s="150" t="str">
        <f t="shared" si="1"/>
        <v/>
      </c>
      <c r="K17" s="151" t="str">
        <f t="shared" si="2"/>
        <v/>
      </c>
    </row>
    <row r="18" spans="2:11" ht="24.75" customHeight="1" x14ac:dyDescent="0.25">
      <c r="B18" s="133"/>
      <c r="C18" s="134"/>
      <c r="D18" s="136"/>
      <c r="E18" s="135"/>
      <c r="F18" s="135"/>
      <c r="G18" s="135"/>
      <c r="H18" s="149" t="str">
        <f t="shared" si="0"/>
        <v/>
      </c>
      <c r="I18" s="135"/>
      <c r="J18" s="150" t="str">
        <f t="shared" si="1"/>
        <v/>
      </c>
      <c r="K18" s="151" t="str">
        <f t="shared" si="2"/>
        <v/>
      </c>
    </row>
    <row r="19" spans="2:11" ht="24.75" customHeight="1" x14ac:dyDescent="0.25">
      <c r="B19" s="133"/>
      <c r="C19" s="134"/>
      <c r="D19" s="136"/>
      <c r="E19" s="135"/>
      <c r="F19" s="135"/>
      <c r="G19" s="135"/>
      <c r="H19" s="149" t="str">
        <f t="shared" si="0"/>
        <v/>
      </c>
      <c r="I19" s="135"/>
      <c r="J19" s="150" t="str">
        <f t="shared" si="1"/>
        <v/>
      </c>
      <c r="K19" s="151" t="str">
        <f t="shared" si="2"/>
        <v/>
      </c>
    </row>
    <row r="20" spans="2:11" ht="24.75" customHeight="1" x14ac:dyDescent="0.25">
      <c r="B20" s="133"/>
      <c r="C20" s="134"/>
      <c r="D20" s="136"/>
      <c r="E20" s="135"/>
      <c r="F20" s="135"/>
      <c r="G20" s="135"/>
      <c r="H20" s="149" t="str">
        <f t="shared" si="0"/>
        <v/>
      </c>
      <c r="I20" s="135"/>
      <c r="J20" s="150" t="str">
        <f t="shared" si="1"/>
        <v/>
      </c>
      <c r="K20" s="151" t="str">
        <f t="shared" si="2"/>
        <v/>
      </c>
    </row>
    <row r="21" spans="2:11" x14ac:dyDescent="0.2">
      <c r="B21" s="177"/>
      <c r="K21" s="178"/>
    </row>
    <row r="22" spans="2:11" ht="12" x14ac:dyDescent="0.25">
      <c r="B22" s="492" t="s">
        <v>63</v>
      </c>
      <c r="C22" s="493"/>
      <c r="D22" s="493"/>
      <c r="E22" s="493"/>
      <c r="F22" s="493"/>
      <c r="G22" s="493"/>
      <c r="H22" s="493"/>
      <c r="I22" s="493"/>
      <c r="J22" s="493"/>
      <c r="K22" s="494"/>
    </row>
    <row r="23" spans="2:11" x14ac:dyDescent="0.2">
      <c r="B23" s="538"/>
      <c r="C23" s="539"/>
      <c r="D23" s="539"/>
      <c r="E23" s="539"/>
      <c r="F23" s="539"/>
      <c r="G23" s="539"/>
      <c r="H23" s="539"/>
      <c r="I23" s="539"/>
      <c r="J23" s="539"/>
      <c r="K23" s="540"/>
    </row>
    <row r="24" spans="2:11" x14ac:dyDescent="0.2">
      <c r="B24" s="538"/>
      <c r="C24" s="539"/>
      <c r="D24" s="539"/>
      <c r="E24" s="539"/>
      <c r="F24" s="539"/>
      <c r="G24" s="539"/>
      <c r="H24" s="539"/>
      <c r="I24" s="539"/>
      <c r="J24" s="539"/>
      <c r="K24" s="540"/>
    </row>
    <row r="25" spans="2:11" x14ac:dyDescent="0.2">
      <c r="B25" s="541"/>
      <c r="C25" s="542"/>
      <c r="D25" s="542"/>
      <c r="E25" s="542"/>
      <c r="F25" s="542"/>
      <c r="G25" s="542"/>
      <c r="H25" s="542"/>
      <c r="I25" s="542"/>
      <c r="J25" s="542"/>
      <c r="K25" s="543"/>
    </row>
    <row r="26" spans="2:11" x14ac:dyDescent="0.2">
      <c r="B26" s="177"/>
      <c r="K26" s="178"/>
    </row>
    <row r="27" spans="2:11" x14ac:dyDescent="0.2">
      <c r="B27" s="177"/>
      <c r="K27" s="178"/>
    </row>
    <row r="28" spans="2:11" ht="15" customHeight="1" x14ac:dyDescent="0.2">
      <c r="B28" s="544"/>
      <c r="C28" s="422"/>
      <c r="D28" s="422"/>
      <c r="K28" s="178"/>
    </row>
    <row r="29" spans="2:11" ht="12.75" customHeight="1" x14ac:dyDescent="0.25">
      <c r="B29" s="179" t="s">
        <v>157</v>
      </c>
      <c r="C29" s="146"/>
      <c r="D29" s="146"/>
      <c r="E29" s="146"/>
      <c r="F29" s="180"/>
      <c r="G29" s="180"/>
      <c r="H29" s="180"/>
      <c r="I29" s="180"/>
      <c r="J29" s="180"/>
      <c r="K29" s="181"/>
    </row>
    <row r="30" spans="2:11" ht="12.75" customHeight="1" thickBot="1" x14ac:dyDescent="0.3">
      <c r="B30" s="177"/>
      <c r="C30" s="182"/>
      <c r="D30" s="182"/>
      <c r="E30" s="182"/>
      <c r="F30" s="182"/>
      <c r="G30" s="182"/>
      <c r="H30" s="182"/>
      <c r="I30" s="182"/>
      <c r="J30" s="182"/>
      <c r="K30" s="178"/>
    </row>
    <row r="31" spans="2:11" ht="18" thickBot="1" x14ac:dyDescent="0.35">
      <c r="B31" s="183" t="s">
        <v>150</v>
      </c>
      <c r="C31" s="184"/>
      <c r="D31" s="185"/>
      <c r="E31" s="184"/>
      <c r="F31" s="184"/>
      <c r="G31" s="184"/>
      <c r="H31" s="184"/>
      <c r="I31" s="184"/>
      <c r="J31" s="184"/>
      <c r="K31" s="186"/>
    </row>
    <row r="32" spans="2:11" ht="12.75" customHeight="1" x14ac:dyDescent="0.25">
      <c r="B32" s="177"/>
      <c r="C32" s="535"/>
      <c r="D32" s="535"/>
      <c r="E32" s="535"/>
      <c r="F32" s="180"/>
      <c r="G32" s="180"/>
      <c r="H32" s="180"/>
      <c r="I32" s="180"/>
      <c r="J32" s="180"/>
      <c r="K32" s="178"/>
    </row>
    <row r="33" spans="2:11" ht="12.75" customHeight="1" x14ac:dyDescent="0.25">
      <c r="B33" s="177"/>
      <c r="C33" s="182"/>
      <c r="D33" s="182"/>
      <c r="E33" s="182"/>
      <c r="F33" s="180"/>
      <c r="G33" s="180"/>
      <c r="H33" s="180"/>
      <c r="I33" s="180"/>
      <c r="J33" s="180"/>
      <c r="K33" s="178"/>
    </row>
    <row r="34" spans="2:11" ht="12.75" customHeight="1" x14ac:dyDescent="0.25">
      <c r="B34" s="544"/>
      <c r="C34" s="422"/>
      <c r="D34" s="422"/>
      <c r="E34" s="182"/>
      <c r="F34" s="182"/>
      <c r="G34" s="423"/>
      <c r="H34" s="423"/>
      <c r="I34" s="423"/>
      <c r="J34" s="423"/>
      <c r="K34" s="178"/>
    </row>
    <row r="35" spans="2:11" ht="12.75" customHeight="1" x14ac:dyDescent="0.25">
      <c r="B35" s="187" t="s">
        <v>198</v>
      </c>
      <c r="C35" s="182"/>
      <c r="D35" s="182"/>
      <c r="E35" s="182"/>
      <c r="F35" s="182"/>
      <c r="G35" s="188" t="s">
        <v>156</v>
      </c>
      <c r="H35" s="188"/>
      <c r="I35" s="188"/>
      <c r="J35" s="188"/>
      <c r="K35" s="189"/>
    </row>
    <row r="36" spans="2:11" ht="12.75" customHeight="1" x14ac:dyDescent="0.25">
      <c r="B36" s="177"/>
      <c r="C36" s="182"/>
      <c r="D36" s="182"/>
      <c r="E36" s="182"/>
      <c r="F36" s="182"/>
      <c r="G36" s="182"/>
      <c r="H36" s="182"/>
      <c r="I36" s="182"/>
      <c r="J36" s="182"/>
      <c r="K36" s="178"/>
    </row>
    <row r="37" spans="2:11" ht="12.75" customHeight="1" x14ac:dyDescent="0.25">
      <c r="B37" s="177"/>
      <c r="C37" s="182"/>
      <c r="D37" s="182"/>
      <c r="E37" s="182"/>
      <c r="F37" s="182"/>
      <c r="G37" s="182"/>
      <c r="H37" s="182"/>
      <c r="I37" s="182"/>
      <c r="J37" s="182"/>
      <c r="K37" s="178"/>
    </row>
    <row r="38" spans="2:11" ht="12.75" customHeight="1" x14ac:dyDescent="0.25">
      <c r="B38" s="177"/>
      <c r="C38" s="182"/>
      <c r="D38" s="182"/>
      <c r="E38" s="182"/>
      <c r="F38" s="182"/>
      <c r="G38" s="182"/>
      <c r="H38" s="182"/>
      <c r="I38" s="182"/>
      <c r="J38" s="182"/>
      <c r="K38" s="178"/>
    </row>
    <row r="39" spans="2:11" ht="12.75" customHeight="1" x14ac:dyDescent="0.25">
      <c r="B39" s="544"/>
      <c r="C39" s="422"/>
      <c r="D39" s="422"/>
      <c r="E39" s="182"/>
      <c r="F39" s="182"/>
      <c r="G39" s="422"/>
      <c r="H39" s="422"/>
      <c r="I39" s="422"/>
      <c r="J39" s="422"/>
      <c r="K39" s="178"/>
    </row>
    <row r="40" spans="2:11" ht="12.75" customHeight="1" x14ac:dyDescent="0.25">
      <c r="B40" s="187" t="s">
        <v>151</v>
      </c>
      <c r="C40" s="182"/>
      <c r="D40" s="182"/>
      <c r="E40" s="182"/>
      <c r="F40" s="182"/>
      <c r="G40" s="180" t="s">
        <v>152</v>
      </c>
      <c r="H40" s="182"/>
      <c r="I40" s="182"/>
      <c r="J40" s="182"/>
      <c r="K40" s="178"/>
    </row>
    <row r="41" spans="2:11" ht="12.75" customHeight="1" x14ac:dyDescent="0.25">
      <c r="B41" s="177"/>
      <c r="C41" s="182"/>
      <c r="D41" s="182"/>
      <c r="E41" s="182"/>
      <c r="F41" s="182"/>
      <c r="G41" s="182"/>
      <c r="H41" s="182"/>
      <c r="I41" s="182"/>
      <c r="J41" s="182"/>
      <c r="K41" s="178"/>
    </row>
    <row r="42" spans="2:11" ht="12.75" customHeight="1" x14ac:dyDescent="0.25">
      <c r="B42" s="492" t="s">
        <v>64</v>
      </c>
      <c r="C42" s="493"/>
      <c r="D42" s="493"/>
      <c r="E42" s="493"/>
      <c r="F42" s="493"/>
      <c r="G42" s="493"/>
      <c r="H42" s="493"/>
      <c r="I42" s="493"/>
      <c r="J42" s="493"/>
      <c r="K42" s="494"/>
    </row>
    <row r="43" spans="2:11" ht="12.75" customHeight="1" x14ac:dyDescent="0.2">
      <c r="B43" s="545"/>
      <c r="C43" s="462"/>
      <c r="D43" s="462"/>
      <c r="E43" s="462"/>
      <c r="F43" s="462"/>
      <c r="G43" s="462"/>
      <c r="H43" s="462"/>
      <c r="I43" s="462"/>
      <c r="J43" s="462"/>
      <c r="K43" s="546"/>
    </row>
    <row r="44" spans="2:11" ht="12.75" customHeight="1" x14ac:dyDescent="0.2">
      <c r="B44" s="545"/>
      <c r="C44" s="462"/>
      <c r="D44" s="462"/>
      <c r="E44" s="462"/>
      <c r="F44" s="462"/>
      <c r="G44" s="462"/>
      <c r="H44" s="462"/>
      <c r="I44" s="462"/>
      <c r="J44" s="462"/>
      <c r="K44" s="546"/>
    </row>
    <row r="45" spans="2:11" ht="12.75" customHeight="1" thickBot="1" x14ac:dyDescent="0.25">
      <c r="B45" s="547"/>
      <c r="C45" s="548"/>
      <c r="D45" s="548"/>
      <c r="E45" s="548"/>
      <c r="F45" s="548"/>
      <c r="G45" s="548"/>
      <c r="H45" s="548"/>
      <c r="I45" s="548"/>
      <c r="J45" s="548"/>
      <c r="K45" s="549"/>
    </row>
    <row r="46" spans="2:11" ht="15.75" customHeight="1" thickBot="1" x14ac:dyDescent="0.25">
      <c r="B46" s="146"/>
      <c r="C46" s="146"/>
      <c r="D46" s="146"/>
      <c r="E46" s="146"/>
      <c r="F46" s="146"/>
      <c r="G46" s="146"/>
      <c r="H46" s="146"/>
      <c r="I46" s="146"/>
      <c r="J46" s="146"/>
      <c r="K46" s="146"/>
    </row>
    <row r="47" spans="2:11" ht="21.6" thickBot="1" x14ac:dyDescent="0.45">
      <c r="B47" s="517" t="s">
        <v>153</v>
      </c>
      <c r="C47" s="518"/>
      <c r="D47" s="518"/>
      <c r="E47" s="518"/>
      <c r="F47" s="518"/>
      <c r="G47" s="518"/>
      <c r="H47" s="518"/>
      <c r="I47" s="518"/>
      <c r="J47" s="518"/>
      <c r="K47" s="519"/>
    </row>
    <row r="48" spans="2:11" ht="12.75" customHeight="1" x14ac:dyDescent="0.4">
      <c r="B48" s="190"/>
      <c r="C48" s="191"/>
      <c r="D48" s="191"/>
      <c r="E48" s="192"/>
      <c r="F48" s="192"/>
      <c r="G48" s="192"/>
      <c r="H48" s="192"/>
      <c r="I48" s="556" t="s">
        <v>189</v>
      </c>
      <c r="J48" s="557"/>
      <c r="K48" s="558"/>
    </row>
    <row r="49" spans="2:11" ht="12.75" customHeight="1" x14ac:dyDescent="0.4">
      <c r="B49" s="520"/>
      <c r="C49" s="521"/>
      <c r="D49" s="521"/>
      <c r="E49" s="146"/>
      <c r="F49" s="146"/>
      <c r="G49" s="146"/>
      <c r="H49" s="146"/>
      <c r="I49" s="195"/>
      <c r="J49" s="196"/>
      <c r="K49" s="197"/>
    </row>
    <row r="50" spans="2:11" ht="12.75" customHeight="1" x14ac:dyDescent="0.25">
      <c r="B50" s="187" t="s">
        <v>154</v>
      </c>
      <c r="I50" s="559" t="s">
        <v>188</v>
      </c>
      <c r="J50" s="560"/>
      <c r="K50" s="561"/>
    </row>
    <row r="51" spans="2:11" ht="12.75" customHeight="1" x14ac:dyDescent="0.25">
      <c r="B51" s="187"/>
      <c r="I51" s="550"/>
      <c r="J51" s="551"/>
      <c r="K51" s="552"/>
    </row>
    <row r="52" spans="2:11" ht="12.75" customHeight="1" x14ac:dyDescent="0.2">
      <c r="B52" s="177"/>
      <c r="F52" s="422"/>
      <c r="G52" s="422"/>
      <c r="H52" s="532"/>
      <c r="I52" s="550"/>
      <c r="J52" s="551"/>
      <c r="K52" s="552"/>
    </row>
    <row r="53" spans="2:11" ht="12.75" customHeight="1" x14ac:dyDescent="0.25">
      <c r="B53" s="177"/>
      <c r="F53" s="180" t="s">
        <v>155</v>
      </c>
      <c r="H53" s="180" t="s">
        <v>35</v>
      </c>
      <c r="I53" s="550"/>
      <c r="J53" s="551"/>
      <c r="K53" s="552"/>
    </row>
    <row r="54" spans="2:11" ht="13.5" customHeight="1" thickBot="1" x14ac:dyDescent="0.25">
      <c r="B54" s="198"/>
      <c r="C54" s="199"/>
      <c r="D54" s="199"/>
      <c r="E54" s="199"/>
      <c r="F54" s="199"/>
      <c r="G54" s="199"/>
      <c r="H54" s="199"/>
      <c r="I54" s="553"/>
      <c r="J54" s="554"/>
      <c r="K54" s="555"/>
    </row>
    <row r="56" spans="2:11" ht="12.75" customHeight="1" x14ac:dyDescent="0.2">
      <c r="J56" s="200"/>
      <c r="K56" s="48" t="str">
        <f>'Budget Change Request'!J48</f>
        <v>EFFECTIVE: FY2024</v>
      </c>
    </row>
  </sheetData>
  <sheetProtection algorithmName="SHA-512" hashValue="g/u6Hidb97z+YWezGr8mo1ZlB4bhA79BtrR8Dsm2nAUD88ESQA5XFecPK/NvPVwipCSWpHYOZQod86jH1AmpGw==" saltValue="eFW/uQYhjw/GqJdlWL1XlQ==" spinCount="100000" sheet="1" objects="1" scenarios="1"/>
  <mergeCells count="20">
    <mergeCell ref="B49:D49"/>
    <mergeCell ref="F52:H52"/>
    <mergeCell ref="B43:K45"/>
    <mergeCell ref="B47:K47"/>
    <mergeCell ref="I51:K54"/>
    <mergeCell ref="I48:K48"/>
    <mergeCell ref="I50:K50"/>
    <mergeCell ref="B42:K42"/>
    <mergeCell ref="B2:K2"/>
    <mergeCell ref="B3:K3"/>
    <mergeCell ref="E11:G11"/>
    <mergeCell ref="B22:K22"/>
    <mergeCell ref="B23:K25"/>
    <mergeCell ref="B28:D28"/>
    <mergeCell ref="B39:D39"/>
    <mergeCell ref="B34:D34"/>
    <mergeCell ref="G34:J34"/>
    <mergeCell ref="G39:J39"/>
    <mergeCell ref="C32:E32"/>
    <mergeCell ref="D13:D14"/>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Ctl</vt:lpstr>
      <vt:lpstr>Encumb</vt:lpstr>
      <vt:lpstr>ATP</vt:lpstr>
      <vt:lpstr>Travel-MCCC-Other</vt:lpstr>
      <vt:lpstr>Travel-AFSCME</vt:lpstr>
      <vt:lpstr>Travel Adv Request</vt:lpstr>
      <vt:lpstr>Expense Reimb Form</vt:lpstr>
      <vt:lpstr>Budget Change Request</vt:lpstr>
      <vt:lpstr>Budget Increase</vt:lpstr>
      <vt:lpstr>Budgets</vt:lpstr>
      <vt:lpstr>ATP!Print_Area</vt:lpstr>
      <vt:lpstr>'Budget Change Request'!Print_Area</vt:lpstr>
      <vt:lpstr>Encumb!Print_Area</vt:lpstr>
      <vt:lpstr>'Travel-AFSCME'!Print_Area</vt:lpstr>
      <vt:lpstr>'Travel-MCCC-Other'!Print_Area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Gateway Customer</dc:creator>
  <cp:lastModifiedBy>Sandra Henao</cp:lastModifiedBy>
  <cp:lastPrinted>2022-05-25T14:57:30Z</cp:lastPrinted>
  <dcterms:created xsi:type="dcterms:W3CDTF">1999-07-07T17:30:59Z</dcterms:created>
  <dcterms:modified xsi:type="dcterms:W3CDTF">2023-06-22T17:20:38Z</dcterms:modified>
</cp:coreProperties>
</file>